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85" yWindow="150" windowWidth="11940" windowHeight="11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69" i="1"/>
  <c r="J169"/>
  <c r="K169"/>
  <c r="P169"/>
  <c r="O169"/>
  <c r="N169"/>
  <c r="M169"/>
  <c r="L169"/>
  <c r="Q169"/>
  <c r="R169"/>
  <c r="H169"/>
  <c r="G169"/>
  <c r="I183"/>
  <c r="I192" s="1"/>
  <c r="E182"/>
  <c r="E189"/>
  <c r="E188"/>
  <c r="E187"/>
  <c r="E183"/>
  <c r="D148"/>
  <c r="E149" s="1"/>
  <c r="D7"/>
  <c r="E8" s="1"/>
  <c r="D10"/>
  <c r="E11" s="1"/>
  <c r="D13"/>
  <c r="E14" s="1"/>
  <c r="D16"/>
  <c r="E17" s="1"/>
  <c r="D19"/>
  <c r="E20" s="1"/>
  <c r="D22"/>
  <c r="E23" s="1"/>
  <c r="D25"/>
  <c r="E26" s="1"/>
  <c r="D28"/>
  <c r="E29" s="1"/>
  <c r="D31"/>
  <c r="E32" s="1"/>
  <c r="D34"/>
  <c r="E35" s="1"/>
  <c r="D37"/>
  <c r="E38" s="1"/>
  <c r="D40"/>
  <c r="E41" s="1"/>
  <c r="D43"/>
  <c r="E44" s="1"/>
  <c r="D46"/>
  <c r="E47" s="1"/>
  <c r="D49"/>
  <c r="E50" s="1"/>
  <c r="D52"/>
  <c r="E53" s="1"/>
  <c r="D55"/>
  <c r="E56" s="1"/>
  <c r="D58"/>
  <c r="E59" s="1"/>
  <c r="D61"/>
  <c r="E62" s="1"/>
  <c r="D64"/>
  <c r="E65" s="1"/>
  <c r="D67"/>
  <c r="E68" s="1"/>
  <c r="D70"/>
  <c r="E71" s="1"/>
  <c r="D73"/>
  <c r="E74" s="1"/>
  <c r="D76"/>
  <c r="E77" s="1"/>
  <c r="D79"/>
  <c r="E80" s="1"/>
  <c r="D82"/>
  <c r="E83" s="1"/>
  <c r="D85"/>
  <c r="E86" s="1"/>
  <c r="D88"/>
  <c r="E89" s="1"/>
  <c r="D91"/>
  <c r="E92" s="1"/>
  <c r="D94"/>
  <c r="E95" s="1"/>
  <c r="D97"/>
  <c r="E98" s="1"/>
  <c r="D100"/>
  <c r="E101" s="1"/>
  <c r="D103"/>
  <c r="E104" s="1"/>
  <c r="D106"/>
  <c r="E107" s="1"/>
  <c r="D109"/>
  <c r="E110" s="1"/>
  <c r="D112"/>
  <c r="E113" s="1"/>
  <c r="D115"/>
  <c r="E116" s="1"/>
  <c r="D118"/>
  <c r="E119" s="1"/>
  <c r="D121"/>
  <c r="E122" s="1"/>
  <c r="D124"/>
  <c r="E125" s="1"/>
  <c r="D127"/>
  <c r="E128" s="1"/>
  <c r="D130"/>
  <c r="E131" s="1"/>
  <c r="D133"/>
  <c r="E134" s="1"/>
  <c r="D136"/>
  <c r="E137" s="1"/>
  <c r="D139"/>
  <c r="E140" s="1"/>
  <c r="D142"/>
  <c r="E143" s="1"/>
  <c r="D145"/>
  <c r="E146" s="1"/>
  <c r="D151"/>
  <c r="E152" s="1"/>
  <c r="D154"/>
  <c r="E155" s="1"/>
  <c r="D157"/>
  <c r="E158" s="1"/>
  <c r="D160"/>
  <c r="E161" s="1"/>
  <c r="D163"/>
  <c r="E164" s="1"/>
  <c r="D166"/>
  <c r="E167" s="1"/>
  <c r="B169"/>
  <c r="E190" l="1"/>
  <c r="E191" s="1"/>
  <c r="U169"/>
  <c r="E192"/>
  <c r="E169"/>
  <c r="E184"/>
  <c r="E185" s="1"/>
  <c r="E197" l="1"/>
  <c r="E194"/>
  <c r="E195"/>
</calcChain>
</file>

<file path=xl/sharedStrings.xml><?xml version="1.0" encoding="utf-8"?>
<sst xmlns="http://schemas.openxmlformats.org/spreadsheetml/2006/main" count="161" uniqueCount="103">
  <si>
    <t>Total</t>
  </si>
  <si>
    <t>Total Rooms</t>
  </si>
  <si>
    <t>Food &amp; Beverage</t>
  </si>
  <si>
    <t>For Hotel Marlowe</t>
  </si>
  <si>
    <t>Hotel Marlowe</t>
  </si>
  <si>
    <t>14.45% Occupancy Tax</t>
  </si>
  <si>
    <t>15% Gratutity</t>
  </si>
  <si>
    <t>6% Admin Fee</t>
  </si>
  <si>
    <t>Total F&amp;B</t>
  </si>
  <si>
    <t>Estimated Total Due (including taxes)</t>
  </si>
  <si>
    <t>F&amp;B</t>
  </si>
  <si>
    <t>20% Admin</t>
  </si>
  <si>
    <t>Total Misc</t>
  </si>
  <si>
    <t>A/V through PSAV</t>
  </si>
  <si>
    <t>PSAV Total</t>
  </si>
  <si>
    <t>Subtotal Banquet F&amp;B</t>
  </si>
  <si>
    <t>Subtotal Rooms</t>
  </si>
  <si>
    <t>Subtotal Meeting Charges</t>
  </si>
  <si>
    <t>Room Nights</t>
  </si>
  <si>
    <t>HOTEL MARLOWE INVOICE</t>
  </si>
  <si>
    <t>Subtotal Rm Rental</t>
  </si>
  <si>
    <t>Misc: Rm Rental</t>
  </si>
  <si>
    <t>Event Dates: 7.7-7.10</t>
  </si>
  <si>
    <t>Asgeirsdottir, Tinna Laufey</t>
  </si>
  <si>
    <t>Greenstone. Dr. Michael</t>
  </si>
  <si>
    <t>Watson, Tara</t>
  </si>
  <si>
    <t>Edwards, Ryan</t>
  </si>
  <si>
    <t>Ruhm, Christopher</t>
  </si>
  <si>
    <t>Dobkin, Carlos</t>
  </si>
  <si>
    <t>Norton, Edward Colburn</t>
  </si>
  <si>
    <t>Chou, Shin-Yi</t>
  </si>
  <si>
    <t>Lubotsky, Mr. Darren</t>
  </si>
  <si>
    <t>Fletcher, Jason</t>
  </si>
  <si>
    <t>Monheit, Alan</t>
  </si>
  <si>
    <t>Mullainathan, Sedhil</t>
  </si>
  <si>
    <t>Chan, David</t>
  </si>
  <si>
    <t>Sanders, Seth</t>
  </si>
  <si>
    <t>Garthwaite, Craig</t>
  </si>
  <si>
    <t>Odgers, Candice</t>
  </si>
  <si>
    <t>Hurd, Michael</t>
  </si>
  <si>
    <t>Kolstad, Jonathan</t>
  </si>
  <si>
    <t>Leive, Adam</t>
  </si>
  <si>
    <t>Mitchell, Olivia</t>
  </si>
  <si>
    <t>Woodbury, Richard</t>
  </si>
  <si>
    <t>Lessing, Ben</t>
  </si>
  <si>
    <t>Maestas, Nicole</t>
  </si>
  <si>
    <t>Pop-Eleches, Cristian</t>
  </si>
  <si>
    <t>Vabson, Boris</t>
  </si>
  <si>
    <t>Dube, Oeindrila</t>
  </si>
  <si>
    <t>Sindelar, Jody</t>
  </si>
  <si>
    <t>Hilger, Nathaniel</t>
  </si>
  <si>
    <t>Masten, Scott</t>
  </si>
  <si>
    <t>Rozen, Kareen</t>
  </si>
  <si>
    <t>Moore, Timothy</t>
  </si>
  <si>
    <t>West, James</t>
  </si>
  <si>
    <t>Zucman, Gabriel</t>
  </si>
  <si>
    <t>Callander, Steven</t>
  </si>
  <si>
    <t>Stange, Kevin</t>
  </si>
  <si>
    <t>Zachariadis, Konstantinos</t>
  </si>
  <si>
    <t>Beaman, Lori</t>
  </si>
  <si>
    <t>van Ours, Jan</t>
  </si>
  <si>
    <t>DeCicca, Philip</t>
  </si>
  <si>
    <t>Deleire, Thomas C</t>
  </si>
  <si>
    <t>Grossman, Michael</t>
  </si>
  <si>
    <t>Joyce, Theodore</t>
  </si>
  <si>
    <t>Lillard, Dean</t>
  </si>
  <si>
    <t>Pacula, Rosalie Liccardo</t>
  </si>
  <si>
    <t>Altindag, Onur</t>
  </si>
  <si>
    <t>Cesur, Resil</t>
  </si>
  <si>
    <t>Courtemanche, Charles</t>
  </si>
  <si>
    <t>Kenkel, Donald</t>
  </si>
  <si>
    <t>Kerwin, Charles</t>
  </si>
  <si>
    <t>Roeper, Timothy</t>
  </si>
  <si>
    <t>Anderson, Michael</t>
  </si>
  <si>
    <t>Kolstad Charles</t>
  </si>
  <si>
    <t>Croda, Enrica (No Show)</t>
  </si>
  <si>
    <t>Margolis, Jesse (No Show)</t>
  </si>
  <si>
    <t>Day 1  BEO #15070</t>
  </si>
  <si>
    <t>Day 2  BEO #15070</t>
  </si>
  <si>
    <t>$12,500 minimum</t>
  </si>
  <si>
    <t>F&amp;B minimum not met</t>
  </si>
  <si>
    <t>F&amp;B Minimum Total</t>
  </si>
  <si>
    <t>Subtotal Misc</t>
  </si>
  <si>
    <t>Rate</t>
  </si>
  <si>
    <t>Guest Name</t>
  </si>
  <si>
    <t>DATE: July 28, 2014</t>
  </si>
  <si>
    <t>Prepared for NBER: Health Economics</t>
  </si>
  <si>
    <t>HE</t>
  </si>
  <si>
    <t>Grossman</t>
  </si>
  <si>
    <t>EEE</t>
  </si>
  <si>
    <t>LS</t>
  </si>
  <si>
    <t>CRI</t>
  </si>
  <si>
    <t>AW</t>
  </si>
  <si>
    <t>LE</t>
  </si>
  <si>
    <t>DEV</t>
  </si>
  <si>
    <t>32-5102-00-0-63-728</t>
  </si>
  <si>
    <t>CH</t>
  </si>
  <si>
    <t>ED</t>
  </si>
  <si>
    <t>pays own</t>
  </si>
  <si>
    <t>CR!3/HE2</t>
  </si>
  <si>
    <t>HE food</t>
  </si>
  <si>
    <t>HE meeting expenses</t>
  </si>
  <si>
    <t>PRCR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</si>
</sst>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0" fontId="0" fillId="0" borderId="6" xfId="0" applyBorder="1"/>
    <xf numFmtId="0" fontId="0" fillId="0" borderId="8" xfId="0" applyBorder="1"/>
    <xf numFmtId="164" fontId="0" fillId="0" borderId="8" xfId="0" applyNumberFormat="1" applyBorder="1"/>
    <xf numFmtId="164" fontId="1" fillId="0" borderId="8" xfId="0" applyNumberFormat="1" applyFont="1" applyBorder="1"/>
    <xf numFmtId="0" fontId="0" fillId="0" borderId="9" xfId="0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0" fillId="0" borderId="1" xfId="0" applyBorder="1"/>
    <xf numFmtId="164" fontId="0" fillId="0" borderId="1" xfId="0" applyNumberFormat="1" applyBorder="1"/>
    <xf numFmtId="16" fontId="0" fillId="0" borderId="5" xfId="0" applyNumberFormat="1" applyBorder="1"/>
    <xf numFmtId="164" fontId="0" fillId="0" borderId="6" xfId="0" applyNumberFormat="1" applyBorder="1"/>
    <xf numFmtId="0" fontId="0" fillId="0" borderId="15" xfId="0" applyBorder="1"/>
    <xf numFmtId="0" fontId="0" fillId="0" borderId="16" xfId="0" applyBorder="1"/>
    <xf numFmtId="164" fontId="0" fillId="0" borderId="16" xfId="0" applyNumberFormat="1" applyBorder="1"/>
    <xf numFmtId="164" fontId="1" fillId="0" borderId="16" xfId="0" applyNumberFormat="1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5" xfId="0" applyBorder="1"/>
    <xf numFmtId="164" fontId="1" fillId="0" borderId="0" xfId="0" applyNumberFormat="1" applyFont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7" xfId="0" applyFont="1" applyBorder="1"/>
    <xf numFmtId="0" fontId="2" fillId="0" borderId="0" xfId="0" applyFont="1" applyBorder="1"/>
    <xf numFmtId="16" fontId="2" fillId="0" borderId="5" xfId="0" applyNumberFormat="1" applyFont="1" applyBorder="1"/>
    <xf numFmtId="0" fontId="0" fillId="2" borderId="3" xfId="0" applyFill="1" applyBorder="1" applyAlignment="1"/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2" fillId="0" borderId="8" xfId="0" applyNumberFormat="1" applyFont="1" applyBorder="1"/>
    <xf numFmtId="0" fontId="0" fillId="0" borderId="13" xfId="0" applyBorder="1"/>
    <xf numFmtId="164" fontId="1" fillId="0" borderId="1" xfId="0" applyNumberFormat="1" applyFont="1" applyBorder="1"/>
    <xf numFmtId="164" fontId="3" fillId="0" borderId="6" xfId="0" applyNumberFormat="1" applyFont="1" applyBorder="1"/>
    <xf numFmtId="164" fontId="1" fillId="0" borderId="17" xfId="0" applyNumberFormat="1" applyFont="1" applyBorder="1"/>
    <xf numFmtId="16" fontId="0" fillId="0" borderId="5" xfId="0" applyNumberFormat="1" applyFont="1" applyBorder="1"/>
    <xf numFmtId="164" fontId="4" fillId="0" borderId="9" xfId="0" applyNumberFormat="1" applyFont="1" applyBorder="1"/>
    <xf numFmtId="0" fontId="0" fillId="3" borderId="0" xfId="0" applyFill="1" applyBorder="1"/>
    <xf numFmtId="164" fontId="0" fillId="3" borderId="0" xfId="0" applyNumberFormat="1" applyFill="1" applyBorder="1"/>
    <xf numFmtId="0" fontId="0" fillId="3" borderId="5" xfId="0" applyFill="1" applyBorder="1"/>
    <xf numFmtId="164" fontId="3" fillId="3" borderId="6" xfId="0" applyNumberFormat="1" applyFont="1" applyFill="1" applyBorder="1"/>
    <xf numFmtId="0" fontId="0" fillId="0" borderId="18" xfId="0" applyBorder="1"/>
    <xf numFmtId="164" fontId="0" fillId="0" borderId="18" xfId="0" applyNumberFormat="1" applyBorder="1"/>
    <xf numFmtId="0" fontId="0" fillId="5" borderId="18" xfId="0" applyFill="1" applyBorder="1"/>
    <xf numFmtId="164" fontId="0" fillId="5" borderId="18" xfId="0" applyNumberFormat="1" applyFill="1" applyBorder="1"/>
    <xf numFmtId="0" fontId="0" fillId="0" borderId="19" xfId="0" applyBorder="1"/>
    <xf numFmtId="164" fontId="0" fillId="0" borderId="19" xfId="0" applyNumberFormat="1" applyBorder="1"/>
    <xf numFmtId="164" fontId="2" fillId="4" borderId="18" xfId="0" applyNumberFormat="1" applyFont="1" applyFill="1" applyBorder="1"/>
    <xf numFmtId="0" fontId="0" fillId="2" borderId="2" xfId="0" applyFill="1" applyBorder="1"/>
    <xf numFmtId="164" fontId="3" fillId="0" borderId="14" xfId="0" applyNumberFormat="1" applyFont="1" applyBorder="1"/>
    <xf numFmtId="164" fontId="3" fillId="0" borderId="20" xfId="0" applyNumberFormat="1" applyFont="1" applyBorder="1"/>
    <xf numFmtId="164" fontId="1" fillId="0" borderId="21" xfId="0" applyNumberFormat="1" applyFont="1" applyBorder="1"/>
    <xf numFmtId="8" fontId="3" fillId="5" borderId="21" xfId="0" applyNumberFormat="1" applyFont="1" applyFill="1" applyBorder="1"/>
    <xf numFmtId="0" fontId="2" fillId="4" borderId="22" xfId="0" applyFont="1" applyFill="1" applyBorder="1"/>
    <xf numFmtId="0" fontId="2" fillId="4" borderId="21" xfId="0" applyFont="1" applyFill="1" applyBorder="1"/>
    <xf numFmtId="0" fontId="0" fillId="0" borderId="23" xfId="0" applyBorder="1"/>
    <xf numFmtId="0" fontId="0" fillId="0" borderId="22" xfId="0" applyBorder="1"/>
    <xf numFmtId="0" fontId="0" fillId="5" borderId="22" xfId="0" applyFill="1" applyBorder="1"/>
    <xf numFmtId="0" fontId="0" fillId="0" borderId="3" xfId="0" applyFill="1" applyBorder="1" applyAlignment="1"/>
    <xf numFmtId="0" fontId="0" fillId="0" borderId="4" xfId="0" applyFill="1" applyBorder="1" applyAlignment="1"/>
    <xf numFmtId="164" fontId="0" fillId="0" borderId="9" xfId="0" applyNumberFormat="1" applyBorder="1"/>
    <xf numFmtId="0" fontId="0" fillId="0" borderId="0" xfId="0" applyFill="1" applyBorder="1" applyAlignment="1"/>
    <xf numFmtId="0" fontId="2" fillId="4" borderId="0" xfId="0" applyFont="1" applyFill="1" applyBorder="1"/>
    <xf numFmtId="164" fontId="3" fillId="0" borderId="0" xfId="0" applyNumberFormat="1" applyFont="1" applyBorder="1"/>
    <xf numFmtId="164" fontId="3" fillId="3" borderId="0" xfId="0" applyNumberFormat="1" applyFont="1" applyFill="1" applyBorder="1"/>
    <xf numFmtId="8" fontId="3" fillId="5" borderId="0" xfId="0" applyNumberFormat="1" applyFont="1" applyFill="1" applyBorder="1"/>
    <xf numFmtId="164" fontId="4" fillId="0" borderId="0" xfId="0" applyNumberFormat="1" applyFont="1" applyBorder="1"/>
    <xf numFmtId="4" fontId="0" fillId="0" borderId="0" xfId="0" applyNumberFormat="1"/>
    <xf numFmtId="8" fontId="0" fillId="0" borderId="0" xfId="0" applyNumberFormat="1"/>
    <xf numFmtId="0" fontId="5" fillId="6" borderId="0" xfId="0" applyFont="1" applyFill="1" applyBorder="1" applyAlignment="1"/>
    <xf numFmtId="164" fontId="1" fillId="0" borderId="14" xfId="0" applyNumberFormat="1" applyFont="1" applyBorder="1"/>
    <xf numFmtId="0" fontId="2" fillId="4" borderId="18" xfId="0" applyFont="1" applyFill="1" applyBorder="1" applyAlignment="1">
      <alignment horizontal="center"/>
    </xf>
    <xf numFmtId="0" fontId="2" fillId="0" borderId="7" xfId="0" applyFont="1" applyFill="1" applyBorder="1"/>
    <xf numFmtId="0" fontId="0" fillId="0" borderId="8" xfId="0" applyFill="1" applyBorder="1"/>
    <xf numFmtId="164" fontId="0" fillId="0" borderId="8" xfId="0" applyNumberFormat="1" applyFill="1" applyBorder="1"/>
    <xf numFmtId="164" fontId="2" fillId="0" borderId="8" xfId="0" applyNumberFormat="1" applyFont="1" applyFill="1" applyBorder="1"/>
    <xf numFmtId="164" fontId="0" fillId="0" borderId="9" xfId="0" applyNumberFormat="1" applyFill="1" applyBorder="1"/>
    <xf numFmtId="164" fontId="0" fillId="0" borderId="0" xfId="0" applyNumberFormat="1" applyFill="1" applyBorder="1"/>
    <xf numFmtId="0" fontId="0" fillId="0" borderId="0" xfId="0" applyFill="1"/>
    <xf numFmtId="164" fontId="0" fillId="0" borderId="0" xfId="0" applyNumberFormat="1" applyFill="1"/>
    <xf numFmtId="8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6"/>
  <sheetViews>
    <sheetView tabSelected="1" workbookViewId="0">
      <pane xSplit="5" ySplit="18" topLeftCell="M183" activePane="bottomRight" state="frozen"/>
      <selection pane="topRight" activeCell="F1" sqref="F1"/>
      <selection pane="bottomLeft" activeCell="A19" sqref="A19"/>
      <selection pane="bottomRight" activeCell="L174" sqref="L174"/>
    </sheetView>
  </sheetViews>
  <sheetFormatPr defaultColWidth="25.85546875" defaultRowHeight="15"/>
  <cols>
    <col min="1" max="1" width="30" customWidth="1"/>
    <col min="2" max="2" width="9.5703125" customWidth="1"/>
    <col min="3" max="3" width="11.42578125" style="3" customWidth="1"/>
    <col min="4" max="4" width="11.28515625" style="3" bestFit="1" customWidth="1"/>
    <col min="5" max="5" width="12.42578125" bestFit="1" customWidth="1"/>
    <col min="6" max="6" width="12.42578125" customWidth="1"/>
    <col min="7" max="7" width="13.5703125" customWidth="1"/>
    <col min="8" max="8" width="10.5703125" customWidth="1"/>
    <col min="9" max="9" width="10.42578125" customWidth="1"/>
    <col min="10" max="10" width="10" customWidth="1"/>
    <col min="11" max="13" width="9.28515625" customWidth="1"/>
    <col min="14" max="14" width="9.5703125" customWidth="1"/>
    <col min="15" max="17" width="9.28515625" customWidth="1"/>
    <col min="18" max="18" width="25.5703125" customWidth="1"/>
    <col min="19" max="20" width="9.28515625" customWidth="1"/>
  </cols>
  <sheetData>
    <row r="1" spans="1:18">
      <c r="A1" s="20"/>
      <c r="B1" s="20" t="s">
        <v>19</v>
      </c>
      <c r="C1" s="21"/>
      <c r="D1" s="20" t="s">
        <v>85</v>
      </c>
      <c r="E1" s="20"/>
      <c r="F1" s="20"/>
      <c r="I1" s="3"/>
      <c r="J1" s="3"/>
    </row>
    <row r="2" spans="1:18">
      <c r="A2" s="20"/>
      <c r="B2" s="20" t="s">
        <v>86</v>
      </c>
      <c r="C2" s="21"/>
      <c r="D2" s="21"/>
      <c r="E2" s="20"/>
      <c r="F2" s="20"/>
      <c r="G2" s="20"/>
      <c r="J2" s="3"/>
      <c r="K2" s="3"/>
    </row>
    <row r="3" spans="1:18" ht="15.75" thickBot="1">
      <c r="A3" s="20"/>
      <c r="B3" s="20" t="s">
        <v>3</v>
      </c>
      <c r="C3" s="21"/>
      <c r="D3" s="21"/>
      <c r="E3" s="20"/>
      <c r="F3" s="20"/>
      <c r="G3" s="20"/>
      <c r="J3" s="3"/>
      <c r="K3" s="3"/>
    </row>
    <row r="4" spans="1:18" ht="15.75" thickBot="1">
      <c r="A4" s="50" t="s">
        <v>4</v>
      </c>
      <c r="B4" s="29" t="s">
        <v>22</v>
      </c>
      <c r="C4" s="29"/>
      <c r="D4" s="29"/>
      <c r="E4" s="29"/>
      <c r="F4" s="71"/>
      <c r="J4" s="3"/>
      <c r="K4" s="3"/>
    </row>
    <row r="5" spans="1:18" ht="15.75" thickBot="1">
      <c r="A5" s="24" t="s">
        <v>84</v>
      </c>
      <c r="B5" s="60" t="s">
        <v>18</v>
      </c>
      <c r="C5" s="60" t="s">
        <v>83</v>
      </c>
      <c r="D5" s="60"/>
      <c r="E5" s="61" t="s">
        <v>0</v>
      </c>
      <c r="F5" s="63"/>
      <c r="G5" s="63" t="s">
        <v>87</v>
      </c>
      <c r="H5" s="63" t="s">
        <v>88</v>
      </c>
      <c r="I5" s="63" t="s">
        <v>89</v>
      </c>
      <c r="J5" s="3" t="s">
        <v>90</v>
      </c>
      <c r="K5" s="3" t="s">
        <v>91</v>
      </c>
      <c r="L5" s="63" t="s">
        <v>92</v>
      </c>
      <c r="M5" s="63" t="s">
        <v>96</v>
      </c>
      <c r="N5" s="63" t="s">
        <v>93</v>
      </c>
      <c r="O5" s="63" t="s">
        <v>97</v>
      </c>
      <c r="P5" s="63" t="s">
        <v>94</v>
      </c>
      <c r="Q5" s="63" t="s">
        <v>102</v>
      </c>
      <c r="R5" t="s">
        <v>95</v>
      </c>
    </row>
    <row r="6" spans="1:18" ht="15.75" thickBot="1">
      <c r="A6" s="24"/>
      <c r="B6" s="60"/>
      <c r="C6" s="60"/>
      <c r="D6" s="60"/>
      <c r="E6" s="61"/>
      <c r="F6" s="63"/>
      <c r="J6" s="3"/>
      <c r="K6" s="3"/>
    </row>
    <row r="7" spans="1:18" ht="15.75" thickBot="1">
      <c r="A7" s="24" t="s">
        <v>23</v>
      </c>
      <c r="B7" s="9">
        <v>4</v>
      </c>
      <c r="C7" s="10">
        <v>194</v>
      </c>
      <c r="D7" s="25">
        <f>B7*C7</f>
        <v>776</v>
      </c>
      <c r="E7" s="11"/>
      <c r="F7" s="1"/>
      <c r="J7" s="3"/>
      <c r="K7" s="3"/>
    </row>
    <row r="8" spans="1:18" ht="15.75" thickBot="1">
      <c r="A8" s="26" t="s">
        <v>5</v>
      </c>
      <c r="B8" s="5"/>
      <c r="C8" s="6"/>
      <c r="D8" s="32">
        <v>112.16</v>
      </c>
      <c r="E8" s="62">
        <f>SUM(D7:D8)</f>
        <v>888.16</v>
      </c>
      <c r="F8" s="2"/>
      <c r="H8">
        <v>888.16</v>
      </c>
      <c r="J8" s="3"/>
      <c r="K8" s="3"/>
    </row>
    <row r="9" spans="1:18" ht="15.75" thickBot="1">
      <c r="A9" s="26"/>
      <c r="B9" s="5"/>
      <c r="C9" s="6"/>
      <c r="D9" s="32"/>
      <c r="E9" s="8"/>
      <c r="F9" s="1"/>
      <c r="J9" s="3"/>
      <c r="K9" s="3"/>
    </row>
    <row r="10" spans="1:18" ht="15.75" thickBot="1">
      <c r="A10" s="24" t="s">
        <v>24</v>
      </c>
      <c r="B10" s="9">
        <v>3</v>
      </c>
      <c r="C10" s="10">
        <v>194</v>
      </c>
      <c r="D10" s="25">
        <f>B10*C10</f>
        <v>582</v>
      </c>
      <c r="E10" s="11"/>
      <c r="F10" s="1"/>
      <c r="J10" s="3"/>
      <c r="K10" s="3"/>
    </row>
    <row r="11" spans="1:18" ht="15.75" thickBot="1">
      <c r="A11" s="26" t="s">
        <v>5</v>
      </c>
      <c r="B11" s="5"/>
      <c r="C11" s="6"/>
      <c r="D11" s="32">
        <v>84.12</v>
      </c>
      <c r="E11" s="62">
        <f>SUM(D10:D11)</f>
        <v>666.12</v>
      </c>
      <c r="F11" s="2"/>
      <c r="I11">
        <v>666.12</v>
      </c>
      <c r="J11" s="3"/>
      <c r="K11" s="3"/>
    </row>
    <row r="12" spans="1:18" ht="15.75" thickBot="1">
      <c r="A12" s="26"/>
      <c r="B12" s="5"/>
      <c r="C12" s="6"/>
      <c r="D12" s="32"/>
      <c r="E12" s="8"/>
      <c r="F12" s="1"/>
      <c r="J12" s="3"/>
      <c r="K12" s="3"/>
    </row>
    <row r="13" spans="1:18" ht="15.75" thickBot="1">
      <c r="A13" s="24" t="s">
        <v>25</v>
      </c>
      <c r="B13" s="9">
        <v>3</v>
      </c>
      <c r="C13" s="10">
        <v>194</v>
      </c>
      <c r="D13" s="25">
        <f>B13*C13</f>
        <v>582</v>
      </c>
      <c r="E13" s="11"/>
      <c r="F13" s="1"/>
      <c r="J13" s="3"/>
      <c r="K13" s="3"/>
    </row>
    <row r="14" spans="1:18" ht="15.75" thickBot="1">
      <c r="A14" s="26" t="s">
        <v>5</v>
      </c>
      <c r="B14" s="5"/>
      <c r="C14" s="6"/>
      <c r="D14" s="32">
        <v>84.12</v>
      </c>
      <c r="E14" s="62">
        <f>SUM(D13:D14)</f>
        <v>666.12</v>
      </c>
      <c r="F14" s="2"/>
      <c r="G14">
        <v>666.12</v>
      </c>
      <c r="J14" s="3"/>
      <c r="K14" s="3"/>
    </row>
    <row r="15" spans="1:18" ht="15.75" thickBot="1">
      <c r="A15" s="26"/>
      <c r="B15" s="5"/>
      <c r="C15" s="6"/>
      <c r="D15" s="32"/>
      <c r="E15" s="8"/>
      <c r="F15" s="1"/>
      <c r="J15" s="3"/>
      <c r="K15" s="3"/>
    </row>
    <row r="16" spans="1:18" ht="15.75" thickBot="1">
      <c r="A16" s="24" t="s">
        <v>26</v>
      </c>
      <c r="B16" s="9">
        <v>2</v>
      </c>
      <c r="C16" s="10">
        <v>194</v>
      </c>
      <c r="D16" s="25">
        <f>B16*C16</f>
        <v>388</v>
      </c>
      <c r="E16" s="11"/>
      <c r="F16" s="1"/>
      <c r="J16" s="3"/>
      <c r="K16" s="3"/>
    </row>
    <row r="17" spans="1:11" ht="15.75" thickBot="1">
      <c r="A17" s="26" t="s">
        <v>5</v>
      </c>
      <c r="B17" s="5"/>
      <c r="C17" s="6"/>
      <c r="D17" s="32">
        <v>56.08</v>
      </c>
      <c r="E17" s="62">
        <f>SUM(D16:D17)</f>
        <v>444.08</v>
      </c>
      <c r="F17" s="2"/>
      <c r="G17">
        <v>444.08</v>
      </c>
      <c r="J17" s="3"/>
      <c r="K17" s="3"/>
    </row>
    <row r="18" spans="1:11" ht="15.75" thickBot="1">
      <c r="A18" s="26"/>
      <c r="B18" s="5"/>
      <c r="C18" s="6"/>
      <c r="D18" s="32"/>
      <c r="E18" s="8"/>
      <c r="F18" s="1"/>
      <c r="J18" s="3"/>
      <c r="K18" s="3"/>
    </row>
    <row r="19" spans="1:11" ht="15.75" thickBot="1">
      <c r="A19" s="24" t="s">
        <v>27</v>
      </c>
      <c r="B19" s="9">
        <v>3</v>
      </c>
      <c r="C19" s="10">
        <v>194</v>
      </c>
      <c r="D19" s="25">
        <f>B19*C19</f>
        <v>582</v>
      </c>
      <c r="E19" s="11"/>
      <c r="F19" s="1"/>
      <c r="J19" s="3"/>
      <c r="K19" s="3"/>
    </row>
    <row r="20" spans="1:11" ht="15.75" thickBot="1">
      <c r="A20" s="26" t="s">
        <v>5</v>
      </c>
      <c r="B20" s="5"/>
      <c r="C20" s="6"/>
      <c r="D20" s="32">
        <v>84.12</v>
      </c>
      <c r="E20" s="62">
        <f>SUM(D19:D20)</f>
        <v>666.12</v>
      </c>
      <c r="F20" s="2"/>
      <c r="G20">
        <v>444.08</v>
      </c>
      <c r="J20" s="3">
        <v>222.04</v>
      </c>
      <c r="K20" s="3"/>
    </row>
    <row r="21" spans="1:11" ht="15.75" thickBot="1">
      <c r="A21" s="26"/>
      <c r="B21" s="5"/>
      <c r="C21" s="6"/>
      <c r="D21" s="32"/>
      <c r="E21" s="8"/>
      <c r="F21" s="1"/>
      <c r="J21" s="3"/>
      <c r="K21" s="3"/>
    </row>
    <row r="22" spans="1:11" ht="15.75" thickBot="1">
      <c r="A22" s="24" t="s">
        <v>28</v>
      </c>
      <c r="B22" s="9">
        <v>2</v>
      </c>
      <c r="C22" s="10">
        <v>194</v>
      </c>
      <c r="D22" s="25">
        <f>B22*C22</f>
        <v>388</v>
      </c>
      <c r="E22" s="11"/>
      <c r="F22" s="1"/>
      <c r="J22" s="3"/>
      <c r="K22" s="3"/>
    </row>
    <row r="23" spans="1:11" ht="15.75" thickBot="1">
      <c r="A23" s="26" t="s">
        <v>5</v>
      </c>
      <c r="B23" s="5"/>
      <c r="C23" s="6"/>
      <c r="D23" s="32">
        <v>56.08</v>
      </c>
      <c r="E23" s="62">
        <f>SUM(D22:D23)</f>
        <v>444.08</v>
      </c>
      <c r="F23" s="2"/>
      <c r="G23">
        <v>444.08</v>
      </c>
      <c r="J23" s="3"/>
      <c r="K23" s="3"/>
    </row>
    <row r="24" spans="1:11" ht="15.75" thickBot="1">
      <c r="A24" s="26"/>
      <c r="B24" s="5"/>
      <c r="C24" s="6"/>
      <c r="D24" s="32"/>
      <c r="E24" s="8"/>
      <c r="F24" s="1"/>
      <c r="J24" s="3"/>
      <c r="K24" s="3"/>
    </row>
    <row r="25" spans="1:11" ht="15.75" thickBot="1">
      <c r="A25" s="24" t="s">
        <v>29</v>
      </c>
      <c r="B25" s="9">
        <v>1</v>
      </c>
      <c r="C25" s="10">
        <v>194</v>
      </c>
      <c r="D25" s="25">
        <f>B25*C25</f>
        <v>194</v>
      </c>
      <c r="E25" s="11"/>
      <c r="F25" s="1"/>
      <c r="J25" s="3"/>
      <c r="K25" s="3"/>
    </row>
    <row r="26" spans="1:11" ht="15.75" thickBot="1">
      <c r="A26" s="26" t="s">
        <v>5</v>
      </c>
      <c r="B26" s="5"/>
      <c r="C26" s="6"/>
      <c r="D26" s="32">
        <v>28.04</v>
      </c>
      <c r="E26" s="62">
        <f>SUM(D25:D26)</f>
        <v>222.04</v>
      </c>
      <c r="F26" s="2"/>
      <c r="G26">
        <v>222.04</v>
      </c>
      <c r="J26" s="3"/>
      <c r="K26" s="3"/>
    </row>
    <row r="27" spans="1:11" ht="15.75" thickBot="1">
      <c r="A27" s="26"/>
      <c r="B27" s="5"/>
      <c r="C27" s="6"/>
      <c r="D27" s="32"/>
      <c r="E27" s="8"/>
      <c r="F27" s="1"/>
      <c r="J27" s="3"/>
      <c r="K27" s="3"/>
    </row>
    <row r="28" spans="1:11" ht="15.75" thickBot="1">
      <c r="A28" s="24" t="s">
        <v>30</v>
      </c>
      <c r="B28" s="9">
        <v>2</v>
      </c>
      <c r="C28" s="10">
        <v>194</v>
      </c>
      <c r="D28" s="25">
        <f>B28*C28</f>
        <v>388</v>
      </c>
      <c r="E28" s="11"/>
      <c r="F28" s="1"/>
      <c r="J28" s="3"/>
      <c r="K28" s="3"/>
    </row>
    <row r="29" spans="1:11" ht="15.75" thickBot="1">
      <c r="A29" s="26" t="s">
        <v>5</v>
      </c>
      <c r="B29" s="5"/>
      <c r="C29" s="6"/>
      <c r="D29" s="32">
        <v>56.08</v>
      </c>
      <c r="E29" s="62">
        <f>SUM(D28:D29)</f>
        <v>444.08</v>
      </c>
      <c r="F29" s="2"/>
      <c r="G29">
        <v>444.08</v>
      </c>
      <c r="J29" s="3"/>
      <c r="K29" s="3"/>
    </row>
    <row r="30" spans="1:11" ht="15.75" thickBot="1">
      <c r="A30" s="26"/>
      <c r="B30" s="5"/>
      <c r="C30" s="6"/>
      <c r="D30" s="32"/>
      <c r="E30" s="8"/>
      <c r="F30" s="1"/>
      <c r="J30" s="3"/>
      <c r="K30" s="3"/>
    </row>
    <row r="31" spans="1:11" ht="15.75" thickBot="1">
      <c r="A31" s="24" t="s">
        <v>31</v>
      </c>
      <c r="B31" s="9">
        <v>3</v>
      </c>
      <c r="C31" s="10">
        <v>194</v>
      </c>
      <c r="D31" s="25">
        <f>B31*C31</f>
        <v>582</v>
      </c>
      <c r="E31" s="11"/>
      <c r="F31" s="1"/>
      <c r="J31" s="3"/>
      <c r="K31" s="3"/>
    </row>
    <row r="32" spans="1:11" ht="15.75" thickBot="1">
      <c r="A32" s="26" t="s">
        <v>5</v>
      </c>
      <c r="B32" s="5"/>
      <c r="C32" s="6"/>
      <c r="D32" s="32">
        <v>84.12</v>
      </c>
      <c r="E32" s="62">
        <f>SUM(D31:D32)</f>
        <v>666.12</v>
      </c>
      <c r="F32" s="2"/>
      <c r="G32">
        <v>444.08</v>
      </c>
      <c r="J32" s="3">
        <v>222.04</v>
      </c>
      <c r="K32" s="3"/>
    </row>
    <row r="33" spans="1:11" ht="15.75" thickBot="1">
      <c r="A33" s="26"/>
      <c r="B33" s="5"/>
      <c r="C33" s="6"/>
      <c r="D33" s="32"/>
      <c r="E33" s="8"/>
      <c r="F33" s="1"/>
      <c r="J33" s="3"/>
      <c r="K33" s="3"/>
    </row>
    <row r="34" spans="1:11" ht="15.75" thickBot="1">
      <c r="A34" s="24" t="s">
        <v>32</v>
      </c>
      <c r="B34" s="9">
        <v>2</v>
      </c>
      <c r="C34" s="10">
        <v>194</v>
      </c>
      <c r="D34" s="25">
        <f>B34*C34</f>
        <v>388</v>
      </c>
      <c r="E34" s="11"/>
      <c r="F34" s="1"/>
      <c r="J34" s="3"/>
      <c r="K34" s="3"/>
    </row>
    <row r="35" spans="1:11" ht="15.75" thickBot="1">
      <c r="A35" s="26" t="s">
        <v>5</v>
      </c>
      <c r="B35" s="5"/>
      <c r="C35" s="6"/>
      <c r="D35" s="32">
        <v>56.08</v>
      </c>
      <c r="E35" s="62">
        <f>SUM(D34:D35)</f>
        <v>444.08</v>
      </c>
      <c r="F35" s="2"/>
      <c r="G35">
        <v>444.08</v>
      </c>
      <c r="J35" s="3"/>
      <c r="K35" s="3"/>
    </row>
    <row r="36" spans="1:11" ht="15.75" thickBot="1">
      <c r="A36" s="26"/>
      <c r="B36" s="5"/>
      <c r="C36" s="6"/>
      <c r="D36" s="32"/>
      <c r="E36" s="8"/>
      <c r="F36" s="1"/>
      <c r="J36" s="3"/>
      <c r="K36" s="3"/>
    </row>
    <row r="37" spans="1:11" ht="15.75" thickBot="1">
      <c r="A37" s="24" t="s">
        <v>33</v>
      </c>
      <c r="B37" s="9">
        <v>2</v>
      </c>
      <c r="C37" s="10">
        <v>194</v>
      </c>
      <c r="D37" s="25">
        <f>B37*C37</f>
        <v>388</v>
      </c>
      <c r="E37" s="11"/>
      <c r="F37" s="1"/>
      <c r="J37" s="3"/>
      <c r="K37" s="3"/>
    </row>
    <row r="38" spans="1:11" ht="15.75" thickBot="1">
      <c r="A38" s="26" t="s">
        <v>5</v>
      </c>
      <c r="B38" s="5"/>
      <c r="C38" s="6"/>
      <c r="D38" s="32">
        <v>56.08</v>
      </c>
      <c r="E38" s="62">
        <f>SUM(D37:D38)</f>
        <v>444.08</v>
      </c>
      <c r="F38" s="2"/>
      <c r="G38">
        <v>444.08</v>
      </c>
      <c r="J38" s="3"/>
      <c r="K38" s="3"/>
    </row>
    <row r="39" spans="1:11" ht="15.75" thickBot="1">
      <c r="A39" s="26"/>
      <c r="B39" s="5"/>
      <c r="C39" s="6"/>
      <c r="D39" s="32"/>
      <c r="E39" s="8"/>
      <c r="F39" s="1"/>
      <c r="J39" s="3"/>
      <c r="K39" s="3"/>
    </row>
    <row r="40" spans="1:11" ht="15.75" thickBot="1">
      <c r="A40" s="24" t="s">
        <v>34</v>
      </c>
      <c r="B40" s="9">
        <v>2</v>
      </c>
      <c r="C40" s="10">
        <v>194</v>
      </c>
      <c r="D40" s="25">
        <f>B40*C40</f>
        <v>388</v>
      </c>
      <c r="E40" s="11"/>
      <c r="F40" s="1"/>
      <c r="J40" s="3"/>
      <c r="K40" s="3"/>
    </row>
    <row r="41" spans="1:11" ht="15.75" thickBot="1">
      <c r="A41" s="26" t="s">
        <v>5</v>
      </c>
      <c r="B41" s="5"/>
      <c r="C41" s="6"/>
      <c r="D41" s="32">
        <v>56.08</v>
      </c>
      <c r="E41" s="62">
        <f>SUM(D40:D41)</f>
        <v>444.08</v>
      </c>
      <c r="F41" s="2"/>
      <c r="J41" s="3"/>
      <c r="K41" s="2">
        <v>444.08</v>
      </c>
    </row>
    <row r="42" spans="1:11" ht="15.75" thickBot="1">
      <c r="A42" s="26"/>
      <c r="B42" s="5"/>
      <c r="C42" s="6"/>
      <c r="D42" s="32"/>
      <c r="E42" s="8"/>
      <c r="F42" s="1"/>
      <c r="J42" s="3"/>
      <c r="K42" s="3"/>
    </row>
    <row r="43" spans="1:11" ht="15.75" thickBot="1">
      <c r="A43" s="24" t="s">
        <v>35</v>
      </c>
      <c r="B43" s="9">
        <v>3</v>
      </c>
      <c r="C43" s="10">
        <v>194</v>
      </c>
      <c r="D43" s="25">
        <f>B43*C43</f>
        <v>582</v>
      </c>
      <c r="E43" s="11"/>
      <c r="F43" s="1"/>
      <c r="J43" s="3"/>
      <c r="K43" s="3"/>
    </row>
    <row r="44" spans="1:11" ht="15.75" thickBot="1">
      <c r="A44" s="26" t="s">
        <v>5</v>
      </c>
      <c r="B44" s="5"/>
      <c r="C44" s="6"/>
      <c r="D44" s="32">
        <v>84.12</v>
      </c>
      <c r="E44" s="62">
        <f>SUM(D43:D44)</f>
        <v>666.12</v>
      </c>
      <c r="F44" s="2"/>
      <c r="J44" s="3">
        <v>666.12</v>
      </c>
      <c r="K44" s="3"/>
    </row>
    <row r="45" spans="1:11" ht="15.75" thickBot="1">
      <c r="A45" s="26"/>
      <c r="B45" s="5"/>
      <c r="C45" s="6"/>
      <c r="D45" s="32"/>
      <c r="E45" s="8"/>
      <c r="F45" s="1"/>
      <c r="J45" s="3"/>
      <c r="K45" s="3"/>
    </row>
    <row r="46" spans="1:11" ht="15.75" thickBot="1">
      <c r="A46" s="24" t="s">
        <v>36</v>
      </c>
      <c r="B46" s="9">
        <v>2</v>
      </c>
      <c r="C46" s="10">
        <v>194</v>
      </c>
      <c r="D46" s="25">
        <f>B46*C46</f>
        <v>388</v>
      </c>
      <c r="E46" s="11"/>
      <c r="F46" s="1"/>
      <c r="J46" s="3"/>
      <c r="K46" s="3"/>
    </row>
    <row r="47" spans="1:11" ht="15.75" thickBot="1">
      <c r="A47" s="26" t="s">
        <v>5</v>
      </c>
      <c r="B47" s="5"/>
      <c r="C47" s="6"/>
      <c r="D47" s="32">
        <v>56.08</v>
      </c>
      <c r="E47" s="62">
        <f>SUM(D46:D47)</f>
        <v>444.08</v>
      </c>
      <c r="F47" s="2"/>
      <c r="J47" s="3"/>
      <c r="K47" s="3">
        <v>444.08</v>
      </c>
    </row>
    <row r="48" spans="1:11" ht="15.75" thickBot="1">
      <c r="A48" s="26"/>
      <c r="B48" s="5"/>
      <c r="C48" s="6"/>
      <c r="D48" s="32"/>
      <c r="E48" s="8"/>
      <c r="F48" s="1"/>
      <c r="J48" s="3"/>
      <c r="K48" s="3"/>
    </row>
    <row r="49" spans="1:12" ht="15.75" thickBot="1">
      <c r="A49" s="24" t="s">
        <v>37</v>
      </c>
      <c r="B49" s="9">
        <v>3</v>
      </c>
      <c r="C49" s="10">
        <v>194</v>
      </c>
      <c r="D49" s="25">
        <f>B49*C49</f>
        <v>582</v>
      </c>
      <c r="E49" s="11"/>
      <c r="F49" s="1"/>
      <c r="J49" s="3"/>
      <c r="K49" s="3"/>
    </row>
    <row r="50" spans="1:12" ht="15.75" thickBot="1">
      <c r="A50" s="26" t="s">
        <v>5</v>
      </c>
      <c r="B50" s="5"/>
      <c r="C50" s="6"/>
      <c r="D50" s="32">
        <v>84.12</v>
      </c>
      <c r="E50" s="62">
        <f>SUM(D49:D50)</f>
        <v>666.12</v>
      </c>
      <c r="F50" s="2"/>
      <c r="J50" s="3"/>
      <c r="K50" s="3"/>
      <c r="L50">
        <v>666.12</v>
      </c>
    </row>
    <row r="51" spans="1:12" ht="15.75" thickBot="1">
      <c r="A51" s="26"/>
      <c r="B51" s="5"/>
      <c r="C51" s="6"/>
      <c r="D51" s="32"/>
      <c r="E51" s="8"/>
      <c r="F51" s="1"/>
      <c r="J51" s="3"/>
      <c r="K51" s="3"/>
    </row>
    <row r="52" spans="1:12" ht="15.75" thickBot="1">
      <c r="A52" s="24" t="s">
        <v>75</v>
      </c>
      <c r="B52" s="9">
        <v>1</v>
      </c>
      <c r="C52" s="10">
        <v>194</v>
      </c>
      <c r="D52" s="25">
        <f>B52*C52</f>
        <v>194</v>
      </c>
      <c r="E52" s="11"/>
      <c r="F52" s="1"/>
      <c r="J52" s="3"/>
      <c r="K52" s="3"/>
    </row>
    <row r="53" spans="1:12" ht="15.75" thickBot="1">
      <c r="A53" s="26" t="s">
        <v>5</v>
      </c>
      <c r="B53" s="5"/>
      <c r="C53" s="6"/>
      <c r="D53" s="32">
        <v>28.04</v>
      </c>
      <c r="E53" s="62">
        <f>SUM(D52:D53)</f>
        <v>222.04</v>
      </c>
      <c r="F53" s="2"/>
      <c r="J53" s="3"/>
      <c r="K53" s="3"/>
      <c r="L53">
        <v>222.04</v>
      </c>
    </row>
    <row r="54" spans="1:12" ht="15.75" thickBot="1">
      <c r="A54" s="26"/>
      <c r="B54" s="5"/>
      <c r="C54" s="6"/>
      <c r="D54" s="32"/>
      <c r="E54" s="8"/>
      <c r="F54" s="1"/>
      <c r="J54" s="3"/>
      <c r="K54" s="3"/>
    </row>
    <row r="55" spans="1:12" ht="15.75" thickBot="1">
      <c r="A55" s="24" t="s">
        <v>38</v>
      </c>
      <c r="B55" s="9">
        <v>2</v>
      </c>
      <c r="C55" s="10">
        <v>194</v>
      </c>
      <c r="D55" s="25">
        <f>B55*C55</f>
        <v>388</v>
      </c>
      <c r="E55" s="11"/>
      <c r="F55" s="1"/>
      <c r="J55" s="3"/>
      <c r="K55" s="3"/>
    </row>
    <row r="56" spans="1:12" ht="15.75" thickBot="1">
      <c r="A56" s="26" t="s">
        <v>5</v>
      </c>
      <c r="B56" s="5"/>
      <c r="C56" s="6"/>
      <c r="D56" s="32">
        <v>56.08</v>
      </c>
      <c r="E56" s="62">
        <f>SUM(D55:D56)</f>
        <v>444.08</v>
      </c>
      <c r="F56" s="2"/>
      <c r="J56" s="3"/>
      <c r="K56" s="3">
        <v>444.08</v>
      </c>
    </row>
    <row r="57" spans="1:12" ht="15.75" thickBot="1">
      <c r="A57" s="26"/>
      <c r="B57" s="5"/>
      <c r="C57" s="6"/>
      <c r="D57" s="32"/>
      <c r="E57" s="8"/>
      <c r="F57" s="1"/>
      <c r="J57" s="3"/>
      <c r="K57" s="3"/>
    </row>
    <row r="58" spans="1:12" ht="15.75" thickBot="1">
      <c r="A58" s="24" t="s">
        <v>39</v>
      </c>
      <c r="B58" s="9">
        <v>4</v>
      </c>
      <c r="C58" s="10">
        <v>194</v>
      </c>
      <c r="D58" s="25">
        <f>B58*C58</f>
        <v>776</v>
      </c>
      <c r="E58" s="11"/>
      <c r="F58" s="1"/>
      <c r="J58" s="3"/>
      <c r="K58" s="3"/>
    </row>
    <row r="59" spans="1:12" ht="15.75" thickBot="1">
      <c r="A59" s="26" t="s">
        <v>5</v>
      </c>
      <c r="B59" s="5"/>
      <c r="C59" s="6"/>
      <c r="D59" s="32">
        <v>112.16</v>
      </c>
      <c r="E59" s="62">
        <f>SUM(D58:D59)</f>
        <v>888.16</v>
      </c>
      <c r="F59" s="2"/>
      <c r="J59" s="3"/>
      <c r="K59" s="3"/>
      <c r="L59">
        <v>888.16</v>
      </c>
    </row>
    <row r="60" spans="1:12" ht="15.75" thickBot="1">
      <c r="A60" s="26"/>
      <c r="B60" s="5"/>
      <c r="C60" s="6"/>
      <c r="D60" s="32"/>
      <c r="E60" s="8"/>
      <c r="F60" s="1"/>
      <c r="J60" s="3"/>
      <c r="K60" s="3"/>
    </row>
    <row r="61" spans="1:12" ht="15.75" thickBot="1">
      <c r="A61" s="24" t="s">
        <v>40</v>
      </c>
      <c r="B61" s="9">
        <v>1</v>
      </c>
      <c r="C61" s="10">
        <v>194</v>
      </c>
      <c r="D61" s="25">
        <f>B61*C61</f>
        <v>194</v>
      </c>
      <c r="E61" s="11"/>
      <c r="F61" s="1"/>
      <c r="J61" s="3"/>
      <c r="K61" s="3"/>
    </row>
    <row r="62" spans="1:12" ht="15.75" thickBot="1">
      <c r="A62" s="26" t="s">
        <v>5</v>
      </c>
      <c r="B62" s="5"/>
      <c r="C62" s="6"/>
      <c r="D62" s="32">
        <v>28.04</v>
      </c>
      <c r="E62" s="62">
        <f>SUM(D61:D62)</f>
        <v>222.04</v>
      </c>
      <c r="F62" s="2"/>
      <c r="J62" s="3"/>
      <c r="K62" s="3"/>
      <c r="L62">
        <v>222.04</v>
      </c>
    </row>
    <row r="63" spans="1:12" ht="15.75" thickBot="1">
      <c r="A63" s="26"/>
      <c r="B63" s="5"/>
      <c r="C63" s="6"/>
      <c r="D63" s="32"/>
      <c r="E63" s="8"/>
      <c r="F63" s="1"/>
      <c r="J63" s="3"/>
      <c r="K63" s="3"/>
    </row>
    <row r="64" spans="1:12" ht="15.75" thickBot="1">
      <c r="A64" s="24" t="s">
        <v>41</v>
      </c>
      <c r="B64" s="9">
        <v>2</v>
      </c>
      <c r="C64" s="10">
        <v>194</v>
      </c>
      <c r="D64" s="25">
        <f>B64*C64</f>
        <v>388</v>
      </c>
      <c r="E64" s="11"/>
      <c r="F64" s="1"/>
      <c r="J64" s="3"/>
      <c r="K64" s="3"/>
    </row>
    <row r="65" spans="1:13" ht="15.75" thickBot="1">
      <c r="A65" s="26" t="s">
        <v>5</v>
      </c>
      <c r="B65" s="5"/>
      <c r="C65" s="6"/>
      <c r="D65" s="32">
        <v>56.08</v>
      </c>
      <c r="E65" s="62">
        <f>SUM(D64:D65)</f>
        <v>444.08</v>
      </c>
      <c r="F65" s="2"/>
      <c r="J65" s="3"/>
      <c r="K65" s="3"/>
      <c r="L65">
        <v>444.08</v>
      </c>
    </row>
    <row r="66" spans="1:13" ht="15.75" thickBot="1">
      <c r="A66" s="26"/>
      <c r="B66" s="5"/>
      <c r="C66" s="6"/>
      <c r="D66" s="32"/>
      <c r="E66" s="8"/>
      <c r="F66" s="1"/>
      <c r="J66" s="3"/>
      <c r="K66" s="3"/>
    </row>
    <row r="67" spans="1:13" ht="15.75" thickBot="1">
      <c r="A67" s="24" t="s">
        <v>42</v>
      </c>
      <c r="B67" s="9">
        <v>2</v>
      </c>
      <c r="C67" s="10">
        <v>194</v>
      </c>
      <c r="D67" s="25">
        <f>B67*C67</f>
        <v>388</v>
      </c>
      <c r="E67" s="11"/>
      <c r="F67" s="1"/>
      <c r="J67" s="3"/>
      <c r="K67" s="3"/>
    </row>
    <row r="68" spans="1:13" ht="15.75" thickBot="1">
      <c r="A68" s="26" t="s">
        <v>5</v>
      </c>
      <c r="B68" s="5"/>
      <c r="C68" s="6"/>
      <c r="D68" s="32">
        <v>56.08</v>
      </c>
      <c r="E68" s="62">
        <f>SUM(D67:D68)</f>
        <v>444.08</v>
      </c>
      <c r="F68" s="2"/>
      <c r="J68" s="3"/>
      <c r="K68" s="3"/>
      <c r="L68">
        <v>222.04</v>
      </c>
      <c r="M68">
        <v>222.04</v>
      </c>
    </row>
    <row r="69" spans="1:13" ht="15.75" thickBot="1">
      <c r="A69" s="26"/>
      <c r="B69" s="5"/>
      <c r="C69" s="6"/>
      <c r="D69" s="32"/>
      <c r="E69" s="8"/>
      <c r="F69" s="1"/>
      <c r="J69" s="3"/>
      <c r="K69" s="3"/>
    </row>
    <row r="70" spans="1:13" ht="15.75" thickBot="1">
      <c r="A70" s="24" t="s">
        <v>43</v>
      </c>
      <c r="B70" s="9">
        <v>3</v>
      </c>
      <c r="C70" s="10">
        <v>194</v>
      </c>
      <c r="D70" s="25">
        <f>B70*C70</f>
        <v>582</v>
      </c>
      <c r="E70" s="11"/>
      <c r="F70" s="1"/>
      <c r="J70" s="3"/>
      <c r="K70" s="3"/>
    </row>
    <row r="71" spans="1:13" ht="15.75" thickBot="1">
      <c r="A71" s="26" t="s">
        <v>5</v>
      </c>
      <c r="B71" s="5"/>
      <c r="C71" s="6"/>
      <c r="D71" s="32">
        <v>84.12</v>
      </c>
      <c r="E71" s="62">
        <f>SUM(D70:D71)</f>
        <v>666.12</v>
      </c>
      <c r="F71" s="2"/>
      <c r="J71" s="3"/>
      <c r="K71" s="3"/>
      <c r="L71">
        <v>666.12</v>
      </c>
    </row>
    <row r="72" spans="1:13" ht="15.75" thickBot="1">
      <c r="A72" s="26"/>
      <c r="B72" s="5"/>
      <c r="C72" s="6"/>
      <c r="D72" s="32"/>
      <c r="E72" s="8"/>
      <c r="F72" s="1"/>
      <c r="J72" s="3"/>
      <c r="K72" s="3"/>
    </row>
    <row r="73" spans="1:13" ht="15.75" thickBot="1">
      <c r="A73" s="24" t="s">
        <v>44</v>
      </c>
      <c r="B73" s="9">
        <v>2</v>
      </c>
      <c r="C73" s="10">
        <v>194</v>
      </c>
      <c r="D73" s="25">
        <f>B73*C73</f>
        <v>388</v>
      </c>
      <c r="E73" s="11"/>
      <c r="F73" s="1"/>
      <c r="J73" s="3"/>
      <c r="K73" s="3"/>
    </row>
    <row r="74" spans="1:13" ht="15.75" thickBot="1">
      <c r="A74" s="26" t="s">
        <v>5</v>
      </c>
      <c r="B74" s="5"/>
      <c r="C74" s="6"/>
      <c r="D74" s="32">
        <v>56.08</v>
      </c>
      <c r="E74" s="62">
        <f>SUM(D73:D74)</f>
        <v>444.08</v>
      </c>
      <c r="F74" s="2"/>
      <c r="J74" s="3"/>
      <c r="K74" s="3">
        <v>444.08</v>
      </c>
    </row>
    <row r="75" spans="1:13" ht="15.75" thickBot="1">
      <c r="A75" s="26"/>
      <c r="B75" s="5"/>
      <c r="C75" s="6"/>
      <c r="D75" s="32"/>
      <c r="E75" s="8"/>
      <c r="F75" s="1"/>
      <c r="J75" s="3"/>
      <c r="K75" s="3"/>
    </row>
    <row r="76" spans="1:13" ht="15.75" thickBot="1">
      <c r="A76" s="24" t="s">
        <v>45</v>
      </c>
      <c r="B76" s="9">
        <v>5</v>
      </c>
      <c r="C76" s="10">
        <v>194</v>
      </c>
      <c r="D76" s="25">
        <f>B76*C76</f>
        <v>970</v>
      </c>
      <c r="E76" s="11"/>
      <c r="F76" s="1"/>
      <c r="J76" s="3"/>
      <c r="K76" s="3"/>
    </row>
    <row r="77" spans="1:13" ht="15.75" thickBot="1">
      <c r="A77" s="26" t="s">
        <v>5</v>
      </c>
      <c r="B77" s="5"/>
      <c r="C77" s="6"/>
      <c r="D77" s="32">
        <v>140.19999999999999</v>
      </c>
      <c r="E77" s="62">
        <f>SUM(D76:D77)</f>
        <v>1110.2</v>
      </c>
      <c r="F77" s="2"/>
      <c r="J77" s="3"/>
      <c r="K77" s="3"/>
      <c r="L77" s="69">
        <v>1110.2</v>
      </c>
    </row>
    <row r="78" spans="1:13" ht="15.75" thickBot="1">
      <c r="A78" s="26"/>
      <c r="B78" s="5"/>
      <c r="C78" s="6"/>
      <c r="D78" s="32"/>
      <c r="E78" s="8"/>
      <c r="F78" s="1"/>
      <c r="J78" s="3"/>
      <c r="K78" s="3"/>
    </row>
    <row r="79" spans="1:13" ht="15.75" thickBot="1">
      <c r="A79" s="24" t="s">
        <v>46</v>
      </c>
      <c r="B79" s="9">
        <v>1</v>
      </c>
      <c r="C79" s="10">
        <v>194</v>
      </c>
      <c r="D79" s="25">
        <f>B79*C79</f>
        <v>194</v>
      </c>
      <c r="E79" s="11"/>
      <c r="F79" s="1"/>
      <c r="J79" s="3"/>
      <c r="K79" s="3"/>
    </row>
    <row r="80" spans="1:13" ht="15.75" thickBot="1">
      <c r="A80" s="26" t="s">
        <v>5</v>
      </c>
      <c r="B80" s="5"/>
      <c r="C80" s="6"/>
      <c r="D80" s="32">
        <v>28.04</v>
      </c>
      <c r="E80" s="62">
        <f>SUM(D79:D80)</f>
        <v>222.04</v>
      </c>
      <c r="F80" s="2"/>
      <c r="G80">
        <v>222.04</v>
      </c>
      <c r="J80" s="3"/>
      <c r="K80" s="3"/>
    </row>
    <row r="81" spans="1:14" ht="15.75" thickBot="1">
      <c r="A81" s="26"/>
      <c r="B81" s="5"/>
      <c r="C81" s="6"/>
      <c r="D81" s="32"/>
      <c r="E81" s="8"/>
      <c r="F81" s="1"/>
      <c r="J81" s="3"/>
      <c r="K81" s="3"/>
    </row>
    <row r="82" spans="1:14" ht="15.75" thickBot="1">
      <c r="A82" s="24" t="s">
        <v>47</v>
      </c>
      <c r="B82" s="9">
        <v>2</v>
      </c>
      <c r="C82" s="10">
        <v>194</v>
      </c>
      <c r="D82" s="25">
        <f>B82*C82</f>
        <v>388</v>
      </c>
      <c r="E82" s="11"/>
      <c r="F82" s="1"/>
      <c r="J82" s="3"/>
      <c r="K82" s="3"/>
    </row>
    <row r="83" spans="1:14" ht="15.75" thickBot="1">
      <c r="A83" s="26" t="s">
        <v>5</v>
      </c>
      <c r="B83" s="5"/>
      <c r="C83" s="6"/>
      <c r="D83" s="32">
        <v>56.08</v>
      </c>
      <c r="E83" s="62">
        <f>SUM(D82:D83)</f>
        <v>444.08</v>
      </c>
      <c r="F83" s="2"/>
      <c r="J83" s="3"/>
      <c r="K83" s="3"/>
      <c r="L83">
        <v>444.08</v>
      </c>
    </row>
    <row r="84" spans="1:14" ht="15.75" thickBot="1">
      <c r="A84" s="26"/>
      <c r="B84" s="5"/>
      <c r="C84" s="6"/>
      <c r="D84" s="32"/>
      <c r="E84" s="8"/>
      <c r="F84" s="1"/>
      <c r="J84" s="3"/>
      <c r="K84" s="3"/>
    </row>
    <row r="85" spans="1:14" ht="15.75" thickBot="1">
      <c r="A85" s="24" t="s">
        <v>48</v>
      </c>
      <c r="B85" s="9">
        <v>2</v>
      </c>
      <c r="C85" s="10">
        <v>194</v>
      </c>
      <c r="D85" s="25">
        <f>B85*C85</f>
        <v>388</v>
      </c>
      <c r="E85" s="11"/>
      <c r="F85" s="1"/>
      <c r="J85" s="3"/>
      <c r="K85" s="3"/>
    </row>
    <row r="86" spans="1:14" ht="15.75" thickBot="1">
      <c r="A86" s="26" t="s">
        <v>5</v>
      </c>
      <c r="B86" s="5"/>
      <c r="C86" s="6"/>
      <c r="D86" s="32">
        <v>56.08</v>
      </c>
      <c r="E86" s="62">
        <f>SUM(D85:D86)</f>
        <v>444.08</v>
      </c>
      <c r="F86" s="2"/>
      <c r="J86" s="3"/>
      <c r="K86" s="3">
        <v>444.08</v>
      </c>
    </row>
    <row r="87" spans="1:14" ht="15.75" thickBot="1">
      <c r="A87" s="26"/>
      <c r="B87" s="5"/>
      <c r="C87" s="6"/>
      <c r="D87" s="32"/>
      <c r="E87" s="8"/>
      <c r="F87" s="1"/>
      <c r="J87" s="3"/>
      <c r="K87" s="3"/>
    </row>
    <row r="88" spans="1:14" ht="15.75" thickBot="1">
      <c r="A88" s="24" t="s">
        <v>49</v>
      </c>
      <c r="B88" s="9">
        <v>1</v>
      </c>
      <c r="C88" s="10">
        <v>194</v>
      </c>
      <c r="D88" s="25">
        <f>B88*C88</f>
        <v>194</v>
      </c>
      <c r="E88" s="11"/>
      <c r="F88" s="1"/>
      <c r="J88" s="3"/>
      <c r="K88" s="3"/>
    </row>
    <row r="89" spans="1:14" ht="15.75" thickBot="1">
      <c r="A89" s="26" t="s">
        <v>5</v>
      </c>
      <c r="B89" s="5"/>
      <c r="C89" s="6"/>
      <c r="D89" s="32">
        <v>28.04</v>
      </c>
      <c r="E89" s="62">
        <f>SUM(D88:D89)</f>
        <v>222.04</v>
      </c>
      <c r="F89" s="2"/>
      <c r="G89">
        <v>222.04</v>
      </c>
      <c r="J89" s="3"/>
      <c r="K89" s="3"/>
    </row>
    <row r="90" spans="1:14" ht="15.75" thickBot="1">
      <c r="A90" s="26"/>
      <c r="B90" s="5"/>
      <c r="C90" s="6"/>
      <c r="D90" s="32"/>
      <c r="E90" s="8"/>
      <c r="F90" s="1"/>
      <c r="J90" s="3"/>
      <c r="K90" s="3"/>
    </row>
    <row r="91" spans="1:14" ht="15.75" thickBot="1">
      <c r="A91" s="24" t="s">
        <v>50</v>
      </c>
      <c r="B91" s="9">
        <v>2</v>
      </c>
      <c r="C91" s="10">
        <v>194</v>
      </c>
      <c r="D91" s="25">
        <f>B91*C91</f>
        <v>388</v>
      </c>
      <c r="E91" s="11"/>
      <c r="F91" s="1"/>
      <c r="J91" s="3"/>
      <c r="K91" s="3"/>
    </row>
    <row r="92" spans="1:14" ht="15.75" thickBot="1">
      <c r="A92" s="26" t="s">
        <v>5</v>
      </c>
      <c r="B92" s="5"/>
      <c r="C92" s="6"/>
      <c r="D92" s="32">
        <v>56.08</v>
      </c>
      <c r="E92" s="62">
        <f>SUM(D91:D92)</f>
        <v>444.08</v>
      </c>
      <c r="F92" s="2"/>
      <c r="J92" s="3"/>
      <c r="K92" s="3"/>
      <c r="N92">
        <v>444.08</v>
      </c>
    </row>
    <row r="93" spans="1:14" ht="15.75" thickBot="1">
      <c r="A93" s="26"/>
      <c r="B93" s="5"/>
      <c r="C93" s="6"/>
      <c r="D93" s="32"/>
      <c r="E93" s="8"/>
      <c r="F93" s="1"/>
      <c r="J93" s="3"/>
      <c r="K93" s="3"/>
    </row>
    <row r="94" spans="1:14" ht="15.75" thickBot="1">
      <c r="A94" s="24" t="s">
        <v>51</v>
      </c>
      <c r="B94" s="9">
        <v>2</v>
      </c>
      <c r="C94" s="10">
        <v>194</v>
      </c>
      <c r="D94" s="25">
        <f>B94*C94</f>
        <v>388</v>
      </c>
      <c r="E94" s="11"/>
      <c r="F94" s="1"/>
      <c r="J94" s="3"/>
      <c r="K94" s="3"/>
    </row>
    <row r="95" spans="1:14" ht="15.75" thickBot="1">
      <c r="A95" s="26" t="s">
        <v>5</v>
      </c>
      <c r="B95" s="5"/>
      <c r="C95" s="6"/>
      <c r="D95" s="32">
        <v>56.08</v>
      </c>
      <c r="E95" s="62">
        <f>SUM(D94:D95)</f>
        <v>444.08</v>
      </c>
      <c r="F95" s="2"/>
      <c r="J95" s="3"/>
      <c r="K95" s="3"/>
      <c r="N95">
        <v>444.08</v>
      </c>
    </row>
    <row r="96" spans="1:14" ht="15.75" thickBot="1">
      <c r="A96" s="26"/>
      <c r="B96" s="5"/>
      <c r="C96" s="6"/>
      <c r="D96" s="32"/>
      <c r="E96" s="8"/>
      <c r="F96" s="1"/>
      <c r="J96" s="3"/>
      <c r="K96" s="3"/>
    </row>
    <row r="97" spans="1:17" ht="15.75" thickBot="1">
      <c r="A97" s="24" t="s">
        <v>52</v>
      </c>
      <c r="B97" s="9">
        <v>2</v>
      </c>
      <c r="C97" s="10">
        <v>194</v>
      </c>
      <c r="D97" s="25">
        <f>B97*C97</f>
        <v>388</v>
      </c>
      <c r="E97" s="11"/>
      <c r="F97" s="1"/>
      <c r="J97" s="3"/>
      <c r="K97" s="3"/>
    </row>
    <row r="98" spans="1:17" ht="15.75" thickBot="1">
      <c r="A98" s="26" t="s">
        <v>5</v>
      </c>
      <c r="B98" s="5"/>
      <c r="C98" s="6"/>
      <c r="D98" s="32">
        <v>56.08</v>
      </c>
      <c r="E98" s="62">
        <f>SUM(D97:D98)</f>
        <v>444.08</v>
      </c>
      <c r="F98" s="2"/>
      <c r="J98" s="3"/>
      <c r="K98" s="3"/>
      <c r="N98">
        <v>444.08</v>
      </c>
    </row>
    <row r="99" spans="1:17" ht="15.75" thickBot="1">
      <c r="A99" s="26"/>
      <c r="B99" s="5"/>
      <c r="C99" s="6"/>
      <c r="D99" s="32"/>
      <c r="E99" s="8"/>
      <c r="F99" s="1"/>
      <c r="J99" s="3"/>
      <c r="K99" s="3"/>
    </row>
    <row r="100" spans="1:17" ht="15.75" thickBot="1">
      <c r="A100" s="24" t="s">
        <v>53</v>
      </c>
      <c r="B100" s="9">
        <v>4</v>
      </c>
      <c r="C100" s="10">
        <v>194</v>
      </c>
      <c r="D100" s="25">
        <f>B100*C100</f>
        <v>776</v>
      </c>
      <c r="E100" s="11"/>
      <c r="F100" s="1"/>
      <c r="J100" s="3"/>
      <c r="K100" s="3"/>
    </row>
    <row r="101" spans="1:17" ht="15.75" thickBot="1">
      <c r="A101" s="26" t="s">
        <v>5</v>
      </c>
      <c r="B101" s="5"/>
      <c r="C101" s="6"/>
      <c r="D101" s="32">
        <v>112.16</v>
      </c>
      <c r="E101" s="62">
        <f>SUM(D100:D101)</f>
        <v>888.16</v>
      </c>
      <c r="F101" s="2"/>
      <c r="G101">
        <v>444.08</v>
      </c>
      <c r="J101" s="3"/>
      <c r="L101" s="3">
        <v>444.08</v>
      </c>
    </row>
    <row r="102" spans="1:17" ht="15.75" thickBot="1">
      <c r="A102" s="26"/>
      <c r="B102" s="5"/>
      <c r="C102" s="6"/>
      <c r="D102" s="32"/>
      <c r="E102" s="8"/>
      <c r="F102" s="1"/>
      <c r="J102" s="3"/>
      <c r="K102" s="3"/>
    </row>
    <row r="103" spans="1:17" ht="15.75" thickBot="1">
      <c r="A103" s="24" t="s">
        <v>54</v>
      </c>
      <c r="B103" s="9">
        <v>3</v>
      </c>
      <c r="C103" s="10">
        <v>229</v>
      </c>
      <c r="D103" s="25">
        <f>B103*C103</f>
        <v>687</v>
      </c>
      <c r="E103" s="11"/>
      <c r="F103" s="1"/>
      <c r="J103" s="3"/>
      <c r="K103" s="3"/>
    </row>
    <row r="104" spans="1:17" ht="15.75" thickBot="1">
      <c r="A104" s="26" t="s">
        <v>5</v>
      </c>
      <c r="B104" s="5"/>
      <c r="C104" s="6"/>
      <c r="D104" s="32">
        <v>99.27</v>
      </c>
      <c r="E104" s="62">
        <f>SUM(D103:D104)</f>
        <v>786.27</v>
      </c>
      <c r="F104" s="2"/>
      <c r="J104" s="3">
        <v>524.17999999999995</v>
      </c>
      <c r="K104" s="3"/>
      <c r="O104" s="70">
        <v>262.08999999999997</v>
      </c>
    </row>
    <row r="105" spans="1:17" ht="15.75" thickBot="1">
      <c r="A105" s="26"/>
      <c r="B105" s="5"/>
      <c r="C105" s="6"/>
      <c r="D105" s="32"/>
      <c r="E105" s="8"/>
      <c r="F105" s="1"/>
      <c r="J105" s="3"/>
      <c r="K105" s="3"/>
    </row>
    <row r="106" spans="1:17" ht="15.75" thickBot="1">
      <c r="A106" s="24" t="s">
        <v>55</v>
      </c>
      <c r="B106" s="9">
        <v>1</v>
      </c>
      <c r="C106" s="10">
        <v>229</v>
      </c>
      <c r="D106" s="25">
        <f>B106*C106</f>
        <v>229</v>
      </c>
      <c r="E106" s="11"/>
      <c r="F106" s="1"/>
      <c r="J106" s="3"/>
      <c r="K106" s="3"/>
    </row>
    <row r="107" spans="1:17" s="80" customFormat="1" ht="15.75" thickBot="1">
      <c r="A107" s="74" t="s">
        <v>5</v>
      </c>
      <c r="B107" s="75"/>
      <c r="C107" s="76"/>
      <c r="D107" s="77">
        <v>33.090000000000003</v>
      </c>
      <c r="E107" s="78">
        <f>SUM(D106:D107)</f>
        <v>262.09000000000003</v>
      </c>
      <c r="F107" s="79"/>
      <c r="J107" s="81"/>
      <c r="K107" s="81"/>
      <c r="Q107" s="82">
        <v>262.08999999999997</v>
      </c>
    </row>
    <row r="108" spans="1:17" ht="15.75" thickBot="1">
      <c r="A108" s="26"/>
      <c r="B108" s="5"/>
      <c r="C108" s="6"/>
      <c r="D108" s="32"/>
      <c r="E108" s="8"/>
      <c r="F108" s="1"/>
      <c r="J108" s="3"/>
      <c r="K108" s="3"/>
    </row>
    <row r="109" spans="1:17" ht="15.75" thickBot="1">
      <c r="A109" s="24" t="s">
        <v>56</v>
      </c>
      <c r="B109" s="9">
        <v>2</v>
      </c>
      <c r="C109" s="10">
        <v>229</v>
      </c>
      <c r="D109" s="25">
        <f>B109*C109</f>
        <v>458</v>
      </c>
      <c r="E109" s="11"/>
      <c r="F109" s="1"/>
      <c r="J109" s="3"/>
      <c r="K109" s="3"/>
    </row>
    <row r="110" spans="1:17" ht="15.75" thickBot="1">
      <c r="A110" s="26" t="s">
        <v>5</v>
      </c>
      <c r="B110" s="5"/>
      <c r="C110" s="6"/>
      <c r="D110" s="32">
        <v>66.180000000000007</v>
      </c>
      <c r="E110" s="62">
        <f>SUM(D109:D110)</f>
        <v>524.18000000000006</v>
      </c>
      <c r="F110" s="2"/>
      <c r="J110" s="3"/>
      <c r="K110" s="3"/>
      <c r="N110">
        <v>524.17999999999995</v>
      </c>
    </row>
    <row r="111" spans="1:17" ht="15.75" thickBot="1">
      <c r="A111" s="26"/>
      <c r="B111" s="5"/>
      <c r="C111" s="6"/>
      <c r="D111" s="32"/>
      <c r="E111" s="8"/>
      <c r="F111" s="1"/>
      <c r="J111" s="3"/>
      <c r="K111" s="3"/>
    </row>
    <row r="112" spans="1:17" ht="15.75" thickBot="1">
      <c r="A112" s="24" t="s">
        <v>57</v>
      </c>
      <c r="B112" s="9">
        <v>2</v>
      </c>
      <c r="C112" s="10">
        <v>229</v>
      </c>
      <c r="D112" s="25">
        <f>B112*C112</f>
        <v>458</v>
      </c>
      <c r="E112" s="11"/>
      <c r="F112" s="1"/>
      <c r="J112" s="3"/>
      <c r="K112" s="3"/>
    </row>
    <row r="113" spans="1:17" ht="15.75" thickBot="1">
      <c r="A113" s="26" t="s">
        <v>5</v>
      </c>
      <c r="B113" s="5"/>
      <c r="C113" s="6"/>
      <c r="D113" s="32">
        <v>66.180000000000007</v>
      </c>
      <c r="E113" s="62">
        <f>SUM(D112:D113)</f>
        <v>524.18000000000006</v>
      </c>
      <c r="F113" s="2"/>
      <c r="J113" s="3">
        <v>262.08999999999997</v>
      </c>
      <c r="K113" s="3"/>
      <c r="O113" s="70">
        <v>262.08999999999997</v>
      </c>
    </row>
    <row r="114" spans="1:17" ht="15.75" thickBot="1">
      <c r="A114" s="26"/>
      <c r="B114" s="5"/>
      <c r="C114" s="6"/>
      <c r="D114" s="32"/>
      <c r="E114" s="8"/>
      <c r="F114" s="1"/>
      <c r="J114" s="3"/>
      <c r="K114" s="3"/>
    </row>
    <row r="115" spans="1:17" ht="15.75" thickBot="1">
      <c r="A115" s="24" t="s">
        <v>58</v>
      </c>
      <c r="B115" s="9">
        <v>2</v>
      </c>
      <c r="C115" s="10">
        <v>229</v>
      </c>
      <c r="D115" s="25">
        <f>B115*C115</f>
        <v>458</v>
      </c>
      <c r="E115" s="11"/>
      <c r="F115" s="1"/>
      <c r="J115" s="3"/>
      <c r="K115" s="3"/>
    </row>
    <row r="116" spans="1:17" ht="15.75" thickBot="1">
      <c r="A116" s="26" t="s">
        <v>5</v>
      </c>
      <c r="B116" s="5"/>
      <c r="C116" s="6"/>
      <c r="D116" s="32">
        <v>66.180000000000007</v>
      </c>
      <c r="E116" s="62">
        <f>SUM(D115:D116)</f>
        <v>524.18000000000006</v>
      </c>
      <c r="F116" s="2"/>
      <c r="J116" s="3"/>
      <c r="K116" s="3"/>
      <c r="N116" s="70">
        <v>524.17999999999995</v>
      </c>
    </row>
    <row r="117" spans="1:17" ht="15.75" thickBot="1">
      <c r="A117" s="26"/>
      <c r="B117" s="5"/>
      <c r="C117" s="6"/>
      <c r="D117" s="32"/>
      <c r="E117" s="8"/>
      <c r="F117" s="1"/>
      <c r="J117" s="3"/>
      <c r="K117" s="3"/>
    </row>
    <row r="118" spans="1:17" ht="15.75" thickBot="1">
      <c r="A118" s="24" t="s">
        <v>59</v>
      </c>
      <c r="B118" s="9">
        <v>1</v>
      </c>
      <c r="C118" s="10">
        <v>229</v>
      </c>
      <c r="D118" s="25">
        <f>B118*C118</f>
        <v>229</v>
      </c>
      <c r="E118" s="11"/>
      <c r="F118" s="1"/>
      <c r="J118" s="3"/>
      <c r="K118" s="3"/>
    </row>
    <row r="119" spans="1:17" ht="15.75" thickBot="1">
      <c r="A119" s="26" t="s">
        <v>5</v>
      </c>
      <c r="B119" s="5"/>
      <c r="C119" s="6"/>
      <c r="D119" s="32">
        <v>33.090000000000003</v>
      </c>
      <c r="E119" s="62">
        <f>SUM(D118:D119)</f>
        <v>262.09000000000003</v>
      </c>
      <c r="F119" s="2"/>
      <c r="J119" s="3"/>
      <c r="K119" s="3"/>
      <c r="P119" s="70">
        <v>262.08999999999997</v>
      </c>
      <c r="Q119" s="70"/>
    </row>
    <row r="120" spans="1:17" ht="15.75" thickBot="1">
      <c r="A120" s="26"/>
      <c r="B120" s="5"/>
      <c r="C120" s="6"/>
      <c r="D120" s="32"/>
      <c r="E120" s="8"/>
      <c r="F120" s="1"/>
      <c r="J120" s="3"/>
      <c r="K120" s="3"/>
    </row>
    <row r="121" spans="1:17" ht="15.75" thickBot="1">
      <c r="A121" s="24" t="s">
        <v>60</v>
      </c>
      <c r="B121" s="9">
        <v>5</v>
      </c>
      <c r="C121" s="10">
        <v>194</v>
      </c>
      <c r="D121" s="25">
        <f>B121*C121</f>
        <v>970</v>
      </c>
      <c r="E121" s="11"/>
      <c r="F121" s="1"/>
      <c r="J121" s="3"/>
      <c r="K121" s="3"/>
    </row>
    <row r="122" spans="1:17" ht="15.75" thickBot="1">
      <c r="A122" s="26" t="s">
        <v>5</v>
      </c>
      <c r="B122" s="5"/>
      <c r="C122" s="6"/>
      <c r="D122" s="32">
        <v>140.19999999999999</v>
      </c>
      <c r="E122" s="62">
        <f>SUM(D121:D122)</f>
        <v>1110.2</v>
      </c>
      <c r="F122" s="2" t="s">
        <v>99</v>
      </c>
      <c r="G122">
        <v>444.08</v>
      </c>
      <c r="J122" s="3"/>
      <c r="K122" s="3">
        <v>666.12</v>
      </c>
    </row>
    <row r="123" spans="1:17" ht="15.75" thickBot="1">
      <c r="A123" s="26"/>
      <c r="B123" s="5"/>
      <c r="C123" s="6"/>
      <c r="D123" s="32"/>
      <c r="E123" s="8"/>
      <c r="F123" s="1"/>
      <c r="J123" s="3"/>
      <c r="K123" s="3"/>
    </row>
    <row r="124" spans="1:17" ht="15.75" thickBot="1">
      <c r="A124" s="24" t="s">
        <v>61</v>
      </c>
      <c r="B124" s="9">
        <v>2</v>
      </c>
      <c r="C124" s="10">
        <v>194</v>
      </c>
      <c r="D124" s="25">
        <f>B124*C124</f>
        <v>388</v>
      </c>
      <c r="E124" s="11"/>
      <c r="F124" s="1"/>
      <c r="J124" s="3"/>
      <c r="K124" s="3"/>
    </row>
    <row r="125" spans="1:17" ht="15.75" thickBot="1">
      <c r="A125" s="26" t="s">
        <v>5</v>
      </c>
      <c r="B125" s="5"/>
      <c r="C125" s="6"/>
      <c r="D125" s="32">
        <v>56.08</v>
      </c>
      <c r="E125" s="62">
        <f>SUM(D124:D125)</f>
        <v>444.08</v>
      </c>
      <c r="F125" s="2"/>
      <c r="G125">
        <v>444.08</v>
      </c>
      <c r="J125" s="3"/>
      <c r="K125" s="3"/>
    </row>
    <row r="126" spans="1:17" ht="15.75" thickBot="1">
      <c r="A126" s="26"/>
      <c r="B126" s="5"/>
      <c r="C126" s="6"/>
      <c r="D126" s="32"/>
      <c r="E126" s="8"/>
      <c r="F126" s="1"/>
      <c r="J126" s="3"/>
      <c r="K126" s="3"/>
    </row>
    <row r="127" spans="1:17" ht="15.75" thickBot="1">
      <c r="A127" s="24" t="s">
        <v>62</v>
      </c>
      <c r="B127" s="9">
        <v>1</v>
      </c>
      <c r="C127" s="10">
        <v>194</v>
      </c>
      <c r="D127" s="25">
        <f>B127*C127</f>
        <v>194</v>
      </c>
      <c r="E127" s="11"/>
      <c r="F127" s="1"/>
      <c r="J127" s="3"/>
      <c r="K127" s="3"/>
    </row>
    <row r="128" spans="1:17" ht="15.75" thickBot="1">
      <c r="A128" s="26" t="s">
        <v>5</v>
      </c>
      <c r="B128" s="5"/>
      <c r="C128" s="6"/>
      <c r="D128" s="32">
        <v>28.04</v>
      </c>
      <c r="E128" s="62">
        <f>SUM(D127:D128)</f>
        <v>222.04</v>
      </c>
      <c r="F128" s="2"/>
      <c r="G128">
        <v>222.04</v>
      </c>
      <c r="J128" s="3"/>
      <c r="K128" s="3"/>
    </row>
    <row r="129" spans="1:18" ht="15.75" thickBot="1">
      <c r="A129" s="26"/>
      <c r="B129" s="5"/>
      <c r="C129" s="6"/>
      <c r="D129" s="32"/>
      <c r="E129" s="8"/>
      <c r="F129" s="1"/>
      <c r="J129" s="3"/>
      <c r="K129" s="3"/>
    </row>
    <row r="130" spans="1:18" ht="15.75" thickBot="1">
      <c r="A130" s="24" t="s">
        <v>63</v>
      </c>
      <c r="B130" s="9">
        <v>2</v>
      </c>
      <c r="C130" s="10">
        <v>194</v>
      </c>
      <c r="D130" s="25">
        <f>B130*C130</f>
        <v>388</v>
      </c>
      <c r="E130" s="11"/>
      <c r="F130" s="1"/>
      <c r="J130" s="3"/>
      <c r="K130" s="3"/>
    </row>
    <row r="131" spans="1:18" ht="15.75" thickBot="1">
      <c r="A131" s="26" t="s">
        <v>5</v>
      </c>
      <c r="B131" s="5"/>
      <c r="C131" s="6"/>
      <c r="D131" s="32">
        <v>56.08</v>
      </c>
      <c r="E131" s="62">
        <f>SUM(D130:D131)</f>
        <v>444.08</v>
      </c>
      <c r="F131" s="2"/>
      <c r="G131">
        <v>444.08</v>
      </c>
      <c r="J131" s="3"/>
      <c r="K131" s="3"/>
    </row>
    <row r="132" spans="1:18" ht="15.75" thickBot="1">
      <c r="A132" s="26"/>
      <c r="B132" s="5"/>
      <c r="C132" s="6"/>
      <c r="D132" s="32"/>
      <c r="E132" s="8"/>
      <c r="F132" s="1"/>
      <c r="J132" s="3"/>
      <c r="K132" s="3"/>
    </row>
    <row r="133" spans="1:18" ht="15.75" thickBot="1">
      <c r="A133" s="24" t="s">
        <v>64</v>
      </c>
      <c r="B133" s="9">
        <v>2</v>
      </c>
      <c r="C133" s="10">
        <v>194</v>
      </c>
      <c r="D133" s="25">
        <f>B133*C133</f>
        <v>388</v>
      </c>
      <c r="E133" s="11"/>
      <c r="F133" s="1"/>
      <c r="J133" s="3"/>
      <c r="K133" s="3"/>
    </row>
    <row r="134" spans="1:18" ht="15.75" thickBot="1">
      <c r="A134" s="26" t="s">
        <v>5</v>
      </c>
      <c r="B134" s="5"/>
      <c r="C134" s="6"/>
      <c r="D134" s="32">
        <v>56.08</v>
      </c>
      <c r="E134" s="62">
        <f>SUM(D133:D134)</f>
        <v>444.08</v>
      </c>
      <c r="F134" s="2"/>
      <c r="G134">
        <v>444.08</v>
      </c>
      <c r="J134" s="3"/>
      <c r="K134" s="3"/>
    </row>
    <row r="135" spans="1:18" ht="15.75" thickBot="1">
      <c r="A135" s="26"/>
      <c r="B135" s="5"/>
      <c r="C135" s="6"/>
      <c r="D135" s="32"/>
      <c r="E135" s="8"/>
      <c r="F135" s="1"/>
      <c r="J135" s="3"/>
      <c r="K135" s="3"/>
    </row>
    <row r="136" spans="1:18" ht="15.75" thickBot="1">
      <c r="A136" s="24" t="s">
        <v>65</v>
      </c>
      <c r="B136" s="9">
        <v>4</v>
      </c>
      <c r="C136" s="10">
        <v>194</v>
      </c>
      <c r="D136" s="25">
        <f>B136*C136</f>
        <v>776</v>
      </c>
      <c r="E136" s="11"/>
      <c r="F136" s="1"/>
      <c r="J136" s="3"/>
      <c r="K136" s="3"/>
    </row>
    <row r="137" spans="1:18" ht="15.75" thickBot="1">
      <c r="A137" s="26" t="s">
        <v>5</v>
      </c>
      <c r="B137" s="5"/>
      <c r="C137" s="6"/>
      <c r="D137" s="32">
        <v>112.16</v>
      </c>
      <c r="E137" s="62">
        <f>SUM(D136:D137)</f>
        <v>888.16</v>
      </c>
      <c r="F137" s="2"/>
      <c r="G137">
        <v>888.16</v>
      </c>
      <c r="J137" s="3"/>
      <c r="K137" s="3"/>
    </row>
    <row r="138" spans="1:18" ht="15.75" thickBot="1">
      <c r="A138" s="26"/>
      <c r="B138" s="5"/>
      <c r="C138" s="6"/>
      <c r="D138" s="32"/>
      <c r="E138" s="8"/>
      <c r="F138" s="1"/>
      <c r="J138" s="3"/>
      <c r="K138" s="3"/>
    </row>
    <row r="139" spans="1:18" ht="15.75" thickBot="1">
      <c r="A139" s="24" t="s">
        <v>76</v>
      </c>
      <c r="B139" s="9">
        <v>1</v>
      </c>
      <c r="C139" s="10">
        <v>194</v>
      </c>
      <c r="D139" s="25">
        <f>B139*C139</f>
        <v>194</v>
      </c>
      <c r="E139" s="11"/>
      <c r="F139" s="1"/>
      <c r="J139" s="3"/>
      <c r="K139" s="3"/>
    </row>
    <row r="140" spans="1:18" ht="15.75" thickBot="1">
      <c r="A140" s="26" t="s">
        <v>5</v>
      </c>
      <c r="B140" s="5"/>
      <c r="C140" s="6"/>
      <c r="D140" s="32">
        <v>28.04</v>
      </c>
      <c r="E140" s="62">
        <f>SUM(D139:D140)</f>
        <v>222.04</v>
      </c>
      <c r="F140" s="2"/>
      <c r="H140">
        <v>222.04</v>
      </c>
      <c r="J140" s="3"/>
      <c r="K140" s="3"/>
    </row>
    <row r="141" spans="1:18" ht="15.75" thickBot="1">
      <c r="A141" s="26"/>
      <c r="B141" s="5"/>
      <c r="C141" s="6"/>
      <c r="D141" s="32"/>
      <c r="E141" s="8"/>
      <c r="F141" s="1"/>
      <c r="J141" s="3"/>
      <c r="K141" s="3"/>
    </row>
    <row r="142" spans="1:18" ht="15.75" thickBot="1">
      <c r="A142" s="24" t="s">
        <v>66</v>
      </c>
      <c r="B142" s="9">
        <v>5</v>
      </c>
      <c r="C142" s="10">
        <v>194</v>
      </c>
      <c r="D142" s="25">
        <f>B142*C142</f>
        <v>970</v>
      </c>
      <c r="E142" s="11"/>
      <c r="F142" s="1"/>
      <c r="J142" s="3"/>
      <c r="K142" s="3"/>
    </row>
    <row r="143" spans="1:18" ht="15.75" thickBot="1">
      <c r="A143" s="26" t="s">
        <v>5</v>
      </c>
      <c r="B143" s="5"/>
      <c r="C143" s="6"/>
      <c r="D143" s="32">
        <v>140.19999999999999</v>
      </c>
      <c r="E143" s="62">
        <f>SUM(D142:D143)</f>
        <v>1110.2</v>
      </c>
      <c r="F143" s="2"/>
      <c r="J143" s="3"/>
      <c r="K143" s="3"/>
      <c r="R143">
        <v>1110.2</v>
      </c>
    </row>
    <row r="144" spans="1:18" ht="15.75" thickBot="1">
      <c r="A144" s="26"/>
      <c r="B144" s="5"/>
      <c r="C144" s="6"/>
      <c r="D144" s="32"/>
      <c r="E144" s="8"/>
      <c r="F144" s="1"/>
      <c r="J144" s="3"/>
      <c r="K144" s="3"/>
    </row>
    <row r="145" spans="1:11" ht="15.75" thickBot="1">
      <c r="A145" s="24" t="s">
        <v>67</v>
      </c>
      <c r="B145" s="9">
        <v>1</v>
      </c>
      <c r="C145" s="10">
        <v>194</v>
      </c>
      <c r="D145" s="25">
        <f>B145*C145</f>
        <v>194</v>
      </c>
      <c r="E145" s="11"/>
      <c r="F145" s="1"/>
      <c r="J145" s="3"/>
      <c r="K145" s="3"/>
    </row>
    <row r="146" spans="1:11" ht="15.75" thickBot="1">
      <c r="A146" s="26" t="s">
        <v>5</v>
      </c>
      <c r="B146" s="5"/>
      <c r="C146" s="6"/>
      <c r="D146" s="32">
        <v>28.04</v>
      </c>
      <c r="E146" s="62">
        <f>SUM(D145:D146)</f>
        <v>222.04</v>
      </c>
      <c r="F146" s="2"/>
      <c r="H146">
        <v>222.04</v>
      </c>
      <c r="J146" s="3"/>
      <c r="K146" s="3"/>
    </row>
    <row r="147" spans="1:11" ht="15.75" thickBot="1">
      <c r="A147" s="26"/>
      <c r="B147" s="5"/>
      <c r="C147" s="6"/>
      <c r="D147" s="32"/>
      <c r="E147" s="8"/>
      <c r="F147" s="1"/>
      <c r="J147" s="3"/>
      <c r="K147" s="3"/>
    </row>
    <row r="148" spans="1:11" ht="15.75" thickBot="1">
      <c r="A148" s="24" t="s">
        <v>68</v>
      </c>
      <c r="B148" s="9">
        <v>1</v>
      </c>
      <c r="C148" s="10">
        <v>194</v>
      </c>
      <c r="D148" s="25">
        <f>B148*C148</f>
        <v>194</v>
      </c>
      <c r="E148" s="11"/>
      <c r="F148" s="1"/>
      <c r="J148" s="3"/>
      <c r="K148" s="3"/>
    </row>
    <row r="149" spans="1:11" ht="15.75" thickBot="1">
      <c r="A149" s="26" t="s">
        <v>5</v>
      </c>
      <c r="B149" s="5"/>
      <c r="C149" s="6"/>
      <c r="D149" s="32">
        <v>28.04</v>
      </c>
      <c r="E149" s="62">
        <f>SUM(D148:D149)</f>
        <v>222.04</v>
      </c>
      <c r="F149" s="2" t="s">
        <v>98</v>
      </c>
      <c r="J149" s="3"/>
      <c r="K149" s="3"/>
    </row>
    <row r="150" spans="1:11" ht="15.75" thickBot="1">
      <c r="A150" s="26"/>
      <c r="B150" s="5"/>
      <c r="C150" s="6"/>
      <c r="D150" s="32"/>
      <c r="E150" s="8"/>
      <c r="F150" s="1"/>
      <c r="J150" s="3"/>
      <c r="K150" s="3"/>
    </row>
    <row r="151" spans="1:11" ht="15.75" thickBot="1">
      <c r="A151" s="24" t="s">
        <v>69</v>
      </c>
      <c r="B151" s="9">
        <v>1</v>
      </c>
      <c r="C151" s="10">
        <v>194</v>
      </c>
      <c r="D151" s="25">
        <f>B151*C151</f>
        <v>194</v>
      </c>
      <c r="E151" s="11"/>
      <c r="F151" s="1"/>
      <c r="J151" s="3"/>
      <c r="K151" s="3"/>
    </row>
    <row r="152" spans="1:11" ht="15.75" thickBot="1">
      <c r="A152" s="26" t="s">
        <v>5</v>
      </c>
      <c r="B152" s="5"/>
      <c r="C152" s="6"/>
      <c r="D152" s="32">
        <v>28.04</v>
      </c>
      <c r="E152" s="62">
        <f>SUM(D151:D152)</f>
        <v>222.04</v>
      </c>
      <c r="F152" s="2"/>
      <c r="G152">
        <v>222.04</v>
      </c>
      <c r="J152" s="3"/>
      <c r="K152" s="3"/>
    </row>
    <row r="153" spans="1:11" ht="15.75" thickBot="1">
      <c r="A153" s="26"/>
      <c r="B153" s="5"/>
      <c r="C153" s="6"/>
      <c r="D153" s="32"/>
      <c r="E153" s="8"/>
      <c r="F153" s="1"/>
      <c r="J153" s="3"/>
      <c r="K153" s="3"/>
    </row>
    <row r="154" spans="1:11" ht="15.75" thickBot="1">
      <c r="A154" s="24" t="s">
        <v>70</v>
      </c>
      <c r="B154" s="9">
        <v>2</v>
      </c>
      <c r="C154" s="10">
        <v>194</v>
      </c>
      <c r="D154" s="25">
        <f>B154*C154</f>
        <v>388</v>
      </c>
      <c r="E154" s="11"/>
      <c r="F154" s="1"/>
      <c r="J154" s="3"/>
      <c r="K154" s="3"/>
    </row>
    <row r="155" spans="1:11" ht="15.75" thickBot="1">
      <c r="A155" s="26" t="s">
        <v>5</v>
      </c>
      <c r="B155" s="5"/>
      <c r="C155" s="6"/>
      <c r="D155" s="32">
        <v>56.08</v>
      </c>
      <c r="E155" s="62">
        <f>SUM(D154:D155)</f>
        <v>444.08</v>
      </c>
      <c r="F155" s="2"/>
      <c r="G155">
        <v>444.08</v>
      </c>
      <c r="J155" s="3"/>
      <c r="K155" s="3"/>
    </row>
    <row r="156" spans="1:11" ht="15.75" thickBot="1">
      <c r="A156" s="26"/>
      <c r="B156" s="5"/>
      <c r="C156" s="6"/>
      <c r="D156" s="32"/>
      <c r="E156" s="8"/>
      <c r="F156" s="1"/>
      <c r="J156" s="3"/>
      <c r="K156" s="3"/>
    </row>
    <row r="157" spans="1:11" ht="15.75" thickBot="1">
      <c r="A157" s="24" t="s">
        <v>71</v>
      </c>
      <c r="B157" s="9">
        <v>3</v>
      </c>
      <c r="C157" s="10">
        <v>194</v>
      </c>
      <c r="D157" s="25">
        <f>B157*C157</f>
        <v>582</v>
      </c>
      <c r="E157" s="11"/>
      <c r="F157" s="1"/>
      <c r="J157" s="3"/>
      <c r="K157" s="3"/>
    </row>
    <row r="158" spans="1:11" ht="15.75" thickBot="1">
      <c r="A158" s="26" t="s">
        <v>5</v>
      </c>
      <c r="B158" s="5"/>
      <c r="C158" s="6"/>
      <c r="D158" s="32">
        <v>84.12</v>
      </c>
      <c r="E158" s="62">
        <f>SUM(D157:D158)</f>
        <v>666.12</v>
      </c>
      <c r="F158" s="2" t="s">
        <v>90</v>
      </c>
      <c r="J158" s="3">
        <v>666.12</v>
      </c>
      <c r="K158" s="3"/>
    </row>
    <row r="159" spans="1:11" ht="15.75" thickBot="1">
      <c r="A159" s="26"/>
      <c r="B159" s="5"/>
      <c r="C159" s="6"/>
      <c r="D159" s="32"/>
      <c r="E159" s="8"/>
      <c r="F159" s="1"/>
      <c r="J159" s="3"/>
      <c r="K159" s="3"/>
    </row>
    <row r="160" spans="1:11" ht="15.75" thickBot="1">
      <c r="A160" s="24" t="s">
        <v>72</v>
      </c>
      <c r="B160" s="9">
        <v>1</v>
      </c>
      <c r="C160" s="10">
        <v>194</v>
      </c>
      <c r="D160" s="25">
        <f>B160*C160</f>
        <v>194</v>
      </c>
      <c r="E160" s="11"/>
      <c r="F160" s="1"/>
      <c r="J160" s="3"/>
      <c r="K160" s="3"/>
    </row>
    <row r="161" spans="1:21" ht="15.75" thickBot="1">
      <c r="A161" s="26" t="s">
        <v>5</v>
      </c>
      <c r="B161" s="5"/>
      <c r="C161" s="6"/>
      <c r="D161" s="32">
        <v>28.04</v>
      </c>
      <c r="E161" s="62">
        <f>SUM(D160:D161)</f>
        <v>222.04</v>
      </c>
      <c r="F161" s="2"/>
      <c r="G161">
        <v>222.04</v>
      </c>
      <c r="J161" s="3"/>
      <c r="K161" s="3"/>
    </row>
    <row r="162" spans="1:21" ht="15.75" thickBot="1">
      <c r="A162" s="26"/>
      <c r="B162" s="5"/>
      <c r="C162" s="6"/>
      <c r="D162" s="32"/>
      <c r="E162" s="8"/>
      <c r="F162" s="1"/>
      <c r="J162" s="3"/>
      <c r="K162" s="3"/>
    </row>
    <row r="163" spans="1:21" ht="15.75" thickBot="1">
      <c r="A163" s="24" t="s">
        <v>73</v>
      </c>
      <c r="B163" s="9">
        <v>2</v>
      </c>
      <c r="C163" s="10">
        <v>194</v>
      </c>
      <c r="D163" s="25">
        <f>B163*C163</f>
        <v>388</v>
      </c>
      <c r="E163" s="11"/>
      <c r="F163" s="1"/>
      <c r="J163" s="3"/>
      <c r="K163" s="3"/>
    </row>
    <row r="164" spans="1:21" ht="15.75" thickBot="1">
      <c r="A164" s="26" t="s">
        <v>5</v>
      </c>
      <c r="B164" s="5"/>
      <c r="C164" s="6"/>
      <c r="D164" s="32">
        <v>56.08</v>
      </c>
      <c r="E164" s="62">
        <f>SUM(D163:D164)</f>
        <v>444.08</v>
      </c>
      <c r="F164" s="2"/>
      <c r="G164">
        <v>296.06</v>
      </c>
      <c r="I164">
        <v>148.02000000000001</v>
      </c>
      <c r="J164" s="3"/>
      <c r="K164" s="3"/>
    </row>
    <row r="165" spans="1:21" ht="15.75" thickBot="1">
      <c r="A165" s="26"/>
      <c r="B165" s="5"/>
      <c r="C165" s="6"/>
      <c r="D165" s="32"/>
      <c r="E165" s="8"/>
      <c r="F165" s="1"/>
      <c r="J165" s="3"/>
      <c r="K165" s="3"/>
    </row>
    <row r="166" spans="1:21" ht="15.75" thickBot="1">
      <c r="A166" s="24" t="s">
        <v>74</v>
      </c>
      <c r="B166" s="9">
        <v>2</v>
      </c>
      <c r="C166" s="10">
        <v>194</v>
      </c>
      <c r="D166" s="25">
        <f>B166*C166</f>
        <v>388</v>
      </c>
      <c r="E166" s="11"/>
      <c r="F166" s="1"/>
      <c r="J166" s="3"/>
      <c r="K166" s="3"/>
    </row>
    <row r="167" spans="1:21" ht="15.75" thickBot="1">
      <c r="A167" s="26" t="s">
        <v>5</v>
      </c>
      <c r="B167" s="5"/>
      <c r="C167" s="6"/>
      <c r="D167" s="32">
        <v>56.08</v>
      </c>
      <c r="E167" s="62">
        <f>SUM(D166:D167)</f>
        <v>444.08</v>
      </c>
      <c r="F167" s="2"/>
      <c r="I167">
        <v>444.08</v>
      </c>
      <c r="J167" s="3"/>
      <c r="K167" s="3"/>
    </row>
    <row r="168" spans="1:21" ht="15.75" thickBot="1">
      <c r="A168" s="26"/>
      <c r="B168" s="5"/>
      <c r="C168" s="6"/>
      <c r="D168" s="32"/>
      <c r="E168" s="8">
        <v>-222.04</v>
      </c>
      <c r="F168" s="1"/>
      <c r="J168" s="3"/>
      <c r="K168" s="3"/>
    </row>
    <row r="169" spans="1:21" ht="15.75" thickBot="1">
      <c r="A169" s="16" t="s">
        <v>1</v>
      </c>
      <c r="B169" s="17">
        <f>SUM(B7:B168)</f>
        <v>121</v>
      </c>
      <c r="C169" s="18"/>
      <c r="D169" s="19"/>
      <c r="E169" s="36">
        <f>SUM(E8:E168)</f>
        <v>27085.35000000002</v>
      </c>
      <c r="F169" s="23"/>
      <c r="G169">
        <f t="shared" ref="G169:R169" si="0">SUM(G6:G168)</f>
        <v>8955.6200000000008</v>
      </c>
      <c r="H169">
        <f t="shared" si="0"/>
        <v>1332.24</v>
      </c>
      <c r="I169">
        <f>SUM(I6:I168)</f>
        <v>1258.22</v>
      </c>
      <c r="J169" s="3">
        <f>SUM(J6:J168)</f>
        <v>2562.59</v>
      </c>
      <c r="K169" s="3">
        <f>SUM(K6:K168)</f>
        <v>2886.52</v>
      </c>
      <c r="L169">
        <f>SUM(L6:L168)</f>
        <v>5328.96</v>
      </c>
      <c r="M169">
        <f>SUM(M6:M168)</f>
        <v>222.04</v>
      </c>
      <c r="N169">
        <f>SUM(N6:N168)</f>
        <v>2380.6</v>
      </c>
      <c r="O169">
        <f>SUM(O6:O168)</f>
        <v>524.17999999999995</v>
      </c>
      <c r="P169">
        <f>SUM(P6:P168)</f>
        <v>262.08999999999997</v>
      </c>
      <c r="Q169" s="70">
        <f>SUM(Q107:Q168)</f>
        <v>262.08999999999997</v>
      </c>
      <c r="R169">
        <f t="shared" si="0"/>
        <v>1110.2</v>
      </c>
      <c r="U169">
        <f>SUM(G169:T169)</f>
        <v>27085.35</v>
      </c>
    </row>
    <row r="170" spans="1:21">
      <c r="A170" s="33"/>
      <c r="B170" s="12"/>
      <c r="C170" s="13"/>
      <c r="D170" s="34"/>
      <c r="E170" s="72"/>
      <c r="F170" s="23"/>
      <c r="J170" s="3"/>
      <c r="K170" s="3"/>
    </row>
    <row r="171" spans="1:21" s="1" customFormat="1">
      <c r="A171" s="55" t="s">
        <v>2</v>
      </c>
      <c r="B171" s="73" t="s">
        <v>79</v>
      </c>
      <c r="C171" s="73"/>
      <c r="D171" s="49"/>
      <c r="E171" s="56"/>
      <c r="F171" s="64"/>
      <c r="G171" s="27"/>
      <c r="J171" s="2"/>
      <c r="K171" s="2"/>
    </row>
    <row r="172" spans="1:21">
      <c r="A172" s="22"/>
      <c r="B172" s="30"/>
      <c r="C172" s="31"/>
      <c r="D172" s="31" t="s">
        <v>0</v>
      </c>
      <c r="E172" s="4"/>
      <c r="F172" s="1"/>
      <c r="G172" s="3"/>
      <c r="J172" s="3"/>
      <c r="K172" s="3"/>
    </row>
    <row r="173" spans="1:21">
      <c r="A173" s="28" t="s">
        <v>77</v>
      </c>
      <c r="B173" s="1"/>
      <c r="C173" s="2"/>
      <c r="D173" s="2"/>
      <c r="E173" s="15"/>
      <c r="F173" s="2"/>
      <c r="J173" s="3"/>
      <c r="K173" s="3"/>
    </row>
    <row r="174" spans="1:21">
      <c r="A174" s="37" t="s">
        <v>10</v>
      </c>
      <c r="B174" s="1"/>
      <c r="C174" s="2"/>
      <c r="D174" s="2">
        <v>5225</v>
      </c>
      <c r="E174" s="15"/>
      <c r="F174" s="2"/>
      <c r="J174" s="3"/>
      <c r="K174" s="3"/>
    </row>
    <row r="175" spans="1:21">
      <c r="A175" s="14" t="s">
        <v>21</v>
      </c>
      <c r="B175" s="1"/>
      <c r="C175" s="2"/>
      <c r="D175" s="2">
        <v>300</v>
      </c>
      <c r="E175" s="15"/>
      <c r="F175" s="2"/>
      <c r="J175" s="3"/>
      <c r="K175" s="3"/>
    </row>
    <row r="176" spans="1:21">
      <c r="A176" s="14" t="s">
        <v>13</v>
      </c>
      <c r="B176" s="1"/>
      <c r="C176" s="2"/>
      <c r="D176" s="2">
        <v>430</v>
      </c>
      <c r="E176" s="15"/>
      <c r="F176" s="2"/>
      <c r="J176" s="3"/>
      <c r="K176" s="3"/>
    </row>
    <row r="177" spans="1:11">
      <c r="A177" s="28" t="s">
        <v>78</v>
      </c>
      <c r="B177" s="1"/>
      <c r="C177" s="2"/>
      <c r="D177" s="2"/>
      <c r="E177" s="15"/>
      <c r="F177" s="2"/>
      <c r="J177" s="3"/>
      <c r="K177" s="3"/>
    </row>
    <row r="178" spans="1:11">
      <c r="A178" s="37" t="s">
        <v>10</v>
      </c>
      <c r="B178" s="1"/>
      <c r="C178" s="2"/>
      <c r="D178" s="2">
        <v>6270</v>
      </c>
      <c r="E178" s="15"/>
      <c r="F178" s="2"/>
      <c r="J178" s="3"/>
      <c r="K178" s="3"/>
    </row>
    <row r="179" spans="1:11">
      <c r="A179" s="14" t="s">
        <v>21</v>
      </c>
      <c r="B179" s="1"/>
      <c r="C179" s="2"/>
      <c r="D179" s="2">
        <v>300</v>
      </c>
      <c r="E179" s="15"/>
      <c r="F179" s="2"/>
      <c r="J179" s="3"/>
      <c r="K179" s="3"/>
    </row>
    <row r="180" spans="1:11">
      <c r="A180" s="14" t="s">
        <v>13</v>
      </c>
      <c r="B180" s="1"/>
      <c r="C180" s="2"/>
      <c r="D180" s="2">
        <v>430</v>
      </c>
      <c r="E180" s="15"/>
      <c r="F180" s="2"/>
      <c r="J180" s="3"/>
      <c r="K180" s="3"/>
    </row>
    <row r="181" spans="1:11">
      <c r="A181" s="14" t="s">
        <v>80</v>
      </c>
      <c r="B181" s="1"/>
      <c r="C181" s="2"/>
      <c r="D181" s="2">
        <v>1005</v>
      </c>
      <c r="E181" s="15"/>
      <c r="F181" s="2"/>
      <c r="I181">
        <v>13908.95</v>
      </c>
      <c r="J181" s="3"/>
      <c r="K181" s="3"/>
    </row>
    <row r="182" spans="1:11">
      <c r="A182" s="33" t="s">
        <v>15</v>
      </c>
      <c r="B182" s="12"/>
      <c r="C182" s="13"/>
      <c r="D182" s="34"/>
      <c r="E182" s="51">
        <f>D174+D178</f>
        <v>11495</v>
      </c>
      <c r="F182" s="65"/>
      <c r="H182" s="51"/>
      <c r="I182">
        <v>1005</v>
      </c>
      <c r="J182" s="3"/>
      <c r="K182" s="3"/>
    </row>
    <row r="183" spans="1:11">
      <c r="A183" s="22" t="s">
        <v>6</v>
      </c>
      <c r="B183" s="1"/>
      <c r="C183" s="2"/>
      <c r="D183" s="23"/>
      <c r="E183" s="35">
        <f>E182*(0.15)</f>
        <v>1724.25</v>
      </c>
      <c r="F183" s="65"/>
      <c r="H183" s="35"/>
      <c r="I183">
        <f>SUM(I181:I182)</f>
        <v>14913.95</v>
      </c>
      <c r="J183" s="3" t="s">
        <v>100</v>
      </c>
      <c r="K183" s="3"/>
    </row>
    <row r="184" spans="1:11">
      <c r="A184" s="22" t="s">
        <v>7</v>
      </c>
      <c r="B184" s="1"/>
      <c r="C184" s="2"/>
      <c r="D184" s="23"/>
      <c r="E184" s="35">
        <f>E182*(0.06)</f>
        <v>689.69999999999993</v>
      </c>
      <c r="F184" s="65"/>
      <c r="H184" s="35"/>
      <c r="J184" s="3"/>
      <c r="K184" s="3"/>
    </row>
    <row r="185" spans="1:11">
      <c r="A185" s="57" t="s">
        <v>8</v>
      </c>
      <c r="B185" s="47"/>
      <c r="C185" s="48"/>
      <c r="D185" s="48"/>
      <c r="E185" s="52">
        <f>SUM(E182:E184)</f>
        <v>13908.95</v>
      </c>
      <c r="F185" s="65"/>
      <c r="H185" s="52"/>
      <c r="J185" s="3"/>
      <c r="K185" s="3"/>
    </row>
    <row r="186" spans="1:11">
      <c r="A186" s="41"/>
      <c r="B186" s="39"/>
      <c r="C186" s="40"/>
      <c r="D186" s="40"/>
      <c r="E186" s="42"/>
      <c r="F186" s="66"/>
      <c r="J186" s="3"/>
      <c r="K186" s="3"/>
    </row>
    <row r="187" spans="1:11">
      <c r="A187" s="33" t="s">
        <v>20</v>
      </c>
      <c r="B187" s="12"/>
      <c r="C187" s="13"/>
      <c r="D187" s="13"/>
      <c r="E187" s="51">
        <f>SUM(D175+D179)</f>
        <v>600</v>
      </c>
      <c r="F187" s="65"/>
      <c r="I187">
        <v>1781</v>
      </c>
      <c r="J187" s="3" t="s">
        <v>101</v>
      </c>
      <c r="K187" s="3"/>
    </row>
    <row r="188" spans="1:11">
      <c r="A188" s="22" t="s">
        <v>14</v>
      </c>
      <c r="B188" s="1"/>
      <c r="C188" s="2"/>
      <c r="D188" s="2"/>
      <c r="E188" s="35">
        <f>SUM(D180,D176)</f>
        <v>860</v>
      </c>
      <c r="F188" s="65"/>
      <c r="J188" s="3"/>
      <c r="K188" s="3"/>
    </row>
    <row r="189" spans="1:11">
      <c r="A189" s="22" t="s">
        <v>81</v>
      </c>
      <c r="B189" s="1"/>
      <c r="C189" s="2"/>
      <c r="D189" s="2"/>
      <c r="E189" s="35">
        <f>SUM(D181)</f>
        <v>1005</v>
      </c>
      <c r="F189" s="65"/>
      <c r="J189" s="3"/>
      <c r="K189" s="3"/>
    </row>
    <row r="190" spans="1:11">
      <c r="A190" s="22" t="s">
        <v>82</v>
      </c>
      <c r="B190" s="1"/>
      <c r="C190" s="2"/>
      <c r="D190" s="2"/>
      <c r="E190" s="35">
        <f>SUM(E189+E187)</f>
        <v>1605</v>
      </c>
      <c r="F190" s="65"/>
      <c r="I190">
        <v>27085.35</v>
      </c>
      <c r="J190" s="3"/>
      <c r="K190" s="3"/>
    </row>
    <row r="191" spans="1:11">
      <c r="A191" s="22" t="s">
        <v>11</v>
      </c>
      <c r="B191" s="1"/>
      <c r="C191" s="2"/>
      <c r="D191" s="2"/>
      <c r="E191" s="35">
        <f>SUM(E190*20%)</f>
        <v>321</v>
      </c>
      <c r="F191" s="65"/>
      <c r="J191" s="3"/>
      <c r="K191" s="3"/>
    </row>
    <row r="192" spans="1:11">
      <c r="A192" s="57" t="s">
        <v>12</v>
      </c>
      <c r="B192" s="47"/>
      <c r="C192" s="48"/>
      <c r="D192" s="48"/>
      <c r="E192" s="52">
        <f>SUM(E188+E190+E191)</f>
        <v>2786</v>
      </c>
      <c r="F192" s="65"/>
      <c r="I192">
        <f>SUM(I183:I191)</f>
        <v>43780.3</v>
      </c>
      <c r="J192" s="3"/>
      <c r="K192" s="3"/>
    </row>
    <row r="193" spans="1:11">
      <c r="A193" s="41"/>
      <c r="B193" s="39"/>
      <c r="C193" s="40"/>
      <c r="D193" s="40"/>
      <c r="E193" s="42"/>
      <c r="F193" s="66"/>
      <c r="J193" s="3"/>
      <c r="K193" s="3"/>
    </row>
    <row r="194" spans="1:11">
      <c r="A194" s="58" t="s">
        <v>17</v>
      </c>
      <c r="B194" s="43"/>
      <c r="C194" s="44"/>
      <c r="D194" s="44"/>
      <c r="E194" s="53">
        <f>E185+E192</f>
        <v>16694.95</v>
      </c>
      <c r="F194" s="23"/>
      <c r="J194" s="3"/>
      <c r="K194" s="3"/>
    </row>
    <row r="195" spans="1:11">
      <c r="A195" s="22" t="s">
        <v>16</v>
      </c>
      <c r="B195" s="1"/>
      <c r="C195" s="2"/>
      <c r="D195" s="2"/>
      <c r="E195" s="35">
        <f>SUM(E169)</f>
        <v>27085.35000000002</v>
      </c>
      <c r="F195" s="65"/>
      <c r="J195" s="3"/>
      <c r="K195" s="3"/>
    </row>
    <row r="196" spans="1:11">
      <c r="A196" s="59"/>
      <c r="B196" s="45"/>
      <c r="C196" s="46"/>
      <c r="D196" s="46"/>
      <c r="E196" s="54"/>
      <c r="F196" s="67"/>
      <c r="J196" s="3"/>
      <c r="K196" s="3"/>
    </row>
    <row r="197" spans="1:11" ht="16.5" thickBot="1">
      <c r="A197" s="26" t="s">
        <v>9</v>
      </c>
      <c r="B197" s="5"/>
      <c r="C197" s="6"/>
      <c r="D197" s="7"/>
      <c r="E197" s="38">
        <f>SUM(E169+E185+E192)</f>
        <v>43780.300000000017</v>
      </c>
      <c r="F197" s="68"/>
      <c r="J197" s="3"/>
      <c r="K197" s="3"/>
    </row>
    <row r="198" spans="1:11">
      <c r="C198"/>
      <c r="D198"/>
      <c r="E198" s="3"/>
      <c r="F198" s="3"/>
      <c r="J198" s="3"/>
      <c r="K198" s="3"/>
    </row>
    <row r="199" spans="1:11">
      <c r="C199"/>
      <c r="D199"/>
      <c r="J199" s="3"/>
      <c r="K199" s="3"/>
    </row>
    <row r="200" spans="1:11" s="1" customFormat="1">
      <c r="J200" s="2"/>
      <c r="K200" s="2"/>
    </row>
    <row r="201" spans="1:11" s="1" customFormat="1">
      <c r="J201" s="2"/>
      <c r="K201" s="2"/>
    </row>
    <row r="202" spans="1:11" s="1" customFormat="1">
      <c r="C202" s="2"/>
      <c r="D202" s="2"/>
      <c r="J202" s="2"/>
      <c r="K202" s="2"/>
    </row>
    <row r="203" spans="1:11" s="1" customFormat="1">
      <c r="C203" s="2"/>
      <c r="D203" s="2"/>
      <c r="J203" s="2"/>
      <c r="K203" s="2"/>
    </row>
    <row r="204" spans="1:11">
      <c r="J204" s="3"/>
      <c r="K204" s="3"/>
    </row>
    <row r="205" spans="1:11">
      <c r="J205" s="3"/>
      <c r="K205" s="3"/>
    </row>
    <row r="206" spans="1:11">
      <c r="J206" s="3"/>
      <c r="K206" s="3"/>
    </row>
  </sheetData>
  <mergeCells count="1">
    <mergeCell ref="B171:C1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61"/>
    </sheetView>
  </sheetViews>
  <sheetFormatPr defaultRowHeight="15"/>
  <cols>
    <col min="1" max="1" width="26.85546875" customWidth="1"/>
    <col min="2" max="2" width="26.5703125" customWidth="1"/>
    <col min="3" max="3" width="15.5703125" customWidth="1"/>
    <col min="4" max="4" width="16" customWidth="1"/>
    <col min="5" max="5" width="16.5703125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Sarrinikolaou</dc:creator>
  <cp:lastModifiedBy>confer</cp:lastModifiedBy>
  <cp:lastPrinted>2014-07-29T13:20:13Z</cp:lastPrinted>
  <dcterms:created xsi:type="dcterms:W3CDTF">2010-06-28T13:49:53Z</dcterms:created>
  <dcterms:modified xsi:type="dcterms:W3CDTF">2014-08-12T19:20:39Z</dcterms:modified>
</cp:coreProperties>
</file>